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ASW+YE\"/>
    </mc:Choice>
  </mc:AlternateContent>
  <xr:revisionPtr revIDLastSave="0" documentId="13_ncr:1_{131E4C64-1A4E-4991-B58E-5EDAA6C8A10E}" xr6:coauthVersionLast="47" xr6:coauthVersionMax="47" xr10:uidLastSave="{00000000-0000-0000-0000-000000000000}"/>
  <bookViews>
    <workbookView xWindow="-120" yWindow="-120" windowWidth="29040" windowHeight="16440" activeTab="2" xr2:uid="{7DF18808-0BE4-407C-81D1-4451E4C96561}"/>
  </bookViews>
  <sheets>
    <sheet name="Notes" sheetId="3" r:id="rId1"/>
    <sheet name="ECM_Control" sheetId="1" r:id="rId2"/>
    <sheet name="ECM_Film &amp; double layer_Control" sheetId="4" r:id="rId3"/>
    <sheet name="ECM_Test" sheetId="2" r:id="rId4"/>
    <sheet name="ECM_Film &amp; double layer_Tes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1" i="5" l="1"/>
  <c r="T61" i="5"/>
  <c r="S61" i="5"/>
  <c r="R61" i="5"/>
  <c r="Q61" i="5"/>
  <c r="P61" i="5"/>
  <c r="O61" i="5"/>
  <c r="N61" i="5"/>
  <c r="M61" i="5"/>
  <c r="U60" i="5"/>
  <c r="T60" i="5"/>
  <c r="S60" i="5"/>
  <c r="R60" i="5"/>
  <c r="Q60" i="5"/>
  <c r="P60" i="5"/>
  <c r="O60" i="5"/>
  <c r="N60" i="5"/>
  <c r="M60" i="5"/>
  <c r="U55" i="5"/>
  <c r="T55" i="5"/>
  <c r="S55" i="5"/>
  <c r="R55" i="5"/>
  <c r="Q55" i="5"/>
  <c r="P55" i="5"/>
  <c r="O55" i="5"/>
  <c r="N55" i="5"/>
  <c r="M55" i="5"/>
  <c r="U54" i="5"/>
  <c r="T54" i="5"/>
  <c r="S54" i="5"/>
  <c r="R54" i="5"/>
  <c r="Q54" i="5"/>
  <c r="P54" i="5"/>
  <c r="O54" i="5"/>
  <c r="N54" i="5"/>
  <c r="M54" i="5"/>
  <c r="U49" i="5"/>
  <c r="T49" i="5"/>
  <c r="S49" i="5"/>
  <c r="R49" i="5"/>
  <c r="Q49" i="5"/>
  <c r="P49" i="5"/>
  <c r="O49" i="5"/>
  <c r="N49" i="5"/>
  <c r="M49" i="5"/>
  <c r="U48" i="5"/>
  <c r="T48" i="5"/>
  <c r="S48" i="5"/>
  <c r="R48" i="5"/>
  <c r="Q48" i="5"/>
  <c r="P48" i="5"/>
  <c r="O48" i="5"/>
  <c r="N48" i="5"/>
  <c r="M48" i="5"/>
  <c r="U43" i="5"/>
  <c r="T43" i="5"/>
  <c r="S43" i="5"/>
  <c r="R43" i="5"/>
  <c r="Q43" i="5"/>
  <c r="P43" i="5"/>
  <c r="O43" i="5"/>
  <c r="N43" i="5"/>
  <c r="M43" i="5"/>
  <c r="U42" i="5"/>
  <c r="T42" i="5"/>
  <c r="S42" i="5"/>
  <c r="R42" i="5"/>
  <c r="Q42" i="5"/>
  <c r="P42" i="5"/>
  <c r="O42" i="5"/>
  <c r="N42" i="5"/>
  <c r="M42" i="5"/>
  <c r="U37" i="5"/>
  <c r="T37" i="5"/>
  <c r="S37" i="5"/>
  <c r="R37" i="5"/>
  <c r="Q37" i="5"/>
  <c r="P37" i="5"/>
  <c r="O37" i="5"/>
  <c r="N37" i="5"/>
  <c r="M37" i="5"/>
  <c r="U36" i="5"/>
  <c r="T36" i="5"/>
  <c r="S36" i="5"/>
  <c r="R36" i="5"/>
  <c r="Q36" i="5"/>
  <c r="P36" i="5"/>
  <c r="O36" i="5"/>
  <c r="N36" i="5"/>
  <c r="M36" i="5"/>
  <c r="U31" i="5"/>
  <c r="T31" i="5"/>
  <c r="S31" i="5"/>
  <c r="R31" i="5"/>
  <c r="Q31" i="5"/>
  <c r="P31" i="5"/>
  <c r="O31" i="5"/>
  <c r="N31" i="5"/>
  <c r="M31" i="5"/>
  <c r="U30" i="5"/>
  <c r="T30" i="5"/>
  <c r="S30" i="5"/>
  <c r="R30" i="5"/>
  <c r="Q30" i="5"/>
  <c r="P30" i="5"/>
  <c r="O30" i="5"/>
  <c r="N30" i="5"/>
  <c r="M30" i="5"/>
  <c r="U25" i="5"/>
  <c r="T25" i="5"/>
  <c r="S25" i="5"/>
  <c r="R25" i="5"/>
  <c r="Q25" i="5"/>
  <c r="P25" i="5"/>
  <c r="O25" i="5"/>
  <c r="N25" i="5"/>
  <c r="M25" i="5"/>
  <c r="U24" i="5"/>
  <c r="T24" i="5"/>
  <c r="S24" i="5"/>
  <c r="R24" i="5"/>
  <c r="Q24" i="5"/>
  <c r="P24" i="5"/>
  <c r="O24" i="5"/>
  <c r="N24" i="5"/>
  <c r="M24" i="5"/>
  <c r="U19" i="5"/>
  <c r="T19" i="5"/>
  <c r="S19" i="5"/>
  <c r="R19" i="5"/>
  <c r="Q19" i="5"/>
  <c r="P19" i="5"/>
  <c r="O19" i="5"/>
  <c r="N19" i="5"/>
  <c r="M19" i="5"/>
  <c r="U18" i="5"/>
  <c r="T18" i="5"/>
  <c r="S18" i="5"/>
  <c r="R18" i="5"/>
  <c r="Q18" i="5"/>
  <c r="P18" i="5"/>
  <c r="O18" i="5"/>
  <c r="N18" i="5"/>
  <c r="M18" i="5"/>
  <c r="U13" i="5"/>
  <c r="T13" i="5"/>
  <c r="S13" i="5"/>
  <c r="R13" i="5"/>
  <c r="Q13" i="5"/>
  <c r="P13" i="5"/>
  <c r="O13" i="5"/>
  <c r="N13" i="5"/>
  <c r="M13" i="5"/>
  <c r="U12" i="5"/>
  <c r="T12" i="5"/>
  <c r="S12" i="5"/>
  <c r="R12" i="5"/>
  <c r="Q12" i="5"/>
  <c r="P12" i="5"/>
  <c r="O12" i="5"/>
  <c r="N12" i="5"/>
  <c r="M12" i="5"/>
  <c r="U7" i="5"/>
  <c r="T7" i="5"/>
  <c r="S7" i="5"/>
  <c r="R7" i="5"/>
  <c r="Q7" i="5"/>
  <c r="P7" i="5"/>
  <c r="O7" i="5"/>
  <c r="N7" i="5"/>
  <c r="M7" i="5"/>
  <c r="U6" i="5"/>
  <c r="T6" i="5"/>
  <c r="S6" i="5"/>
  <c r="R6" i="5"/>
  <c r="Q6" i="5"/>
  <c r="P6" i="5"/>
  <c r="O6" i="5"/>
  <c r="N6" i="5"/>
  <c r="M6" i="5"/>
  <c r="U61" i="4"/>
  <c r="T61" i="4"/>
  <c r="S61" i="4"/>
  <c r="R61" i="4"/>
  <c r="Q61" i="4"/>
  <c r="P61" i="4"/>
  <c r="O61" i="4"/>
  <c r="N61" i="4"/>
  <c r="M61" i="4"/>
  <c r="U60" i="4"/>
  <c r="T60" i="4"/>
  <c r="S60" i="4"/>
  <c r="R60" i="4"/>
  <c r="Q60" i="4"/>
  <c r="P60" i="4"/>
  <c r="O60" i="4"/>
  <c r="N60" i="4"/>
  <c r="M60" i="4"/>
  <c r="U55" i="4"/>
  <c r="T55" i="4"/>
  <c r="S55" i="4"/>
  <c r="R55" i="4"/>
  <c r="Q55" i="4"/>
  <c r="P55" i="4"/>
  <c r="O55" i="4"/>
  <c r="N55" i="4"/>
  <c r="M55" i="4"/>
  <c r="U54" i="4"/>
  <c r="T54" i="4"/>
  <c r="S54" i="4"/>
  <c r="R54" i="4"/>
  <c r="Q54" i="4"/>
  <c r="P54" i="4"/>
  <c r="O54" i="4"/>
  <c r="N54" i="4"/>
  <c r="M54" i="4"/>
  <c r="U49" i="4"/>
  <c r="T49" i="4"/>
  <c r="S49" i="4"/>
  <c r="R49" i="4"/>
  <c r="Q49" i="4"/>
  <c r="P49" i="4"/>
  <c r="O49" i="4"/>
  <c r="N49" i="4"/>
  <c r="M49" i="4"/>
  <c r="U48" i="4"/>
  <c r="T48" i="4"/>
  <c r="S48" i="4"/>
  <c r="R48" i="4"/>
  <c r="Q48" i="4"/>
  <c r="P48" i="4"/>
  <c r="O48" i="4"/>
  <c r="N48" i="4"/>
  <c r="M48" i="4"/>
  <c r="U43" i="4"/>
  <c r="T43" i="4"/>
  <c r="S43" i="4"/>
  <c r="R43" i="4"/>
  <c r="Q43" i="4"/>
  <c r="P43" i="4"/>
  <c r="O43" i="4"/>
  <c r="N43" i="4"/>
  <c r="M43" i="4"/>
  <c r="U42" i="4"/>
  <c r="T42" i="4"/>
  <c r="S42" i="4"/>
  <c r="R42" i="4"/>
  <c r="Q42" i="4"/>
  <c r="P42" i="4"/>
  <c r="O42" i="4"/>
  <c r="N42" i="4"/>
  <c r="M42" i="4"/>
  <c r="U37" i="4"/>
  <c r="T37" i="4"/>
  <c r="S37" i="4"/>
  <c r="R37" i="4"/>
  <c r="Q37" i="4"/>
  <c r="P37" i="4"/>
  <c r="O37" i="4"/>
  <c r="N37" i="4"/>
  <c r="M37" i="4"/>
  <c r="U36" i="4"/>
  <c r="T36" i="4"/>
  <c r="S36" i="4"/>
  <c r="R36" i="4"/>
  <c r="Q36" i="4"/>
  <c r="P36" i="4"/>
  <c r="O36" i="4"/>
  <c r="N36" i="4"/>
  <c r="M36" i="4"/>
  <c r="U31" i="4"/>
  <c r="T31" i="4"/>
  <c r="S31" i="4"/>
  <c r="R31" i="4"/>
  <c r="Q31" i="4"/>
  <c r="P31" i="4"/>
  <c r="O31" i="4"/>
  <c r="N31" i="4"/>
  <c r="M31" i="4"/>
  <c r="U30" i="4"/>
  <c r="T30" i="4"/>
  <c r="S30" i="4"/>
  <c r="R30" i="4"/>
  <c r="Q30" i="4"/>
  <c r="P30" i="4"/>
  <c r="O30" i="4"/>
  <c r="N30" i="4"/>
  <c r="M30" i="4"/>
  <c r="U25" i="4"/>
  <c r="T25" i="4"/>
  <c r="S25" i="4"/>
  <c r="R25" i="4"/>
  <c r="Q25" i="4"/>
  <c r="P25" i="4"/>
  <c r="O25" i="4"/>
  <c r="N25" i="4"/>
  <c r="M25" i="4"/>
  <c r="U24" i="4"/>
  <c r="T24" i="4"/>
  <c r="S24" i="4"/>
  <c r="R24" i="4"/>
  <c r="Q24" i="4"/>
  <c r="P24" i="4"/>
  <c r="O24" i="4"/>
  <c r="N24" i="4"/>
  <c r="M24" i="4"/>
  <c r="U19" i="4"/>
  <c r="T19" i="4"/>
  <c r="S19" i="4"/>
  <c r="R19" i="4"/>
  <c r="Q19" i="4"/>
  <c r="P19" i="4"/>
  <c r="O19" i="4"/>
  <c r="N19" i="4"/>
  <c r="M19" i="4"/>
  <c r="U18" i="4"/>
  <c r="T18" i="4"/>
  <c r="S18" i="4"/>
  <c r="R18" i="4"/>
  <c r="Q18" i="4"/>
  <c r="P18" i="4"/>
  <c r="O18" i="4"/>
  <c r="N18" i="4"/>
  <c r="M18" i="4"/>
  <c r="U13" i="4"/>
  <c r="T13" i="4"/>
  <c r="S13" i="4"/>
  <c r="R13" i="4"/>
  <c r="Q13" i="4"/>
  <c r="P13" i="4"/>
  <c r="O13" i="4"/>
  <c r="N13" i="4"/>
  <c r="M13" i="4"/>
  <c r="U12" i="4"/>
  <c r="T12" i="4"/>
  <c r="S12" i="4"/>
  <c r="R12" i="4"/>
  <c r="Q12" i="4"/>
  <c r="P12" i="4"/>
  <c r="O12" i="4"/>
  <c r="N12" i="4"/>
  <c r="M12" i="4"/>
  <c r="R6" i="4"/>
  <c r="S6" i="4"/>
  <c r="T6" i="4"/>
  <c r="U6" i="4"/>
  <c r="R7" i="4"/>
  <c r="S7" i="4"/>
  <c r="T7" i="4"/>
  <c r="U7" i="4"/>
  <c r="Q7" i="4"/>
  <c r="Q6" i="4"/>
  <c r="P7" i="4"/>
  <c r="P6" i="4"/>
  <c r="N6" i="4"/>
  <c r="O6" i="4"/>
  <c r="N7" i="4"/>
  <c r="O7" i="4"/>
  <c r="M7" i="4"/>
  <c r="M6" i="4"/>
  <c r="L4" i="1"/>
  <c r="AB4" i="1"/>
  <c r="AC31" i="1"/>
  <c r="AB31" i="1"/>
  <c r="AC28" i="1"/>
  <c r="AB28" i="1"/>
  <c r="AC25" i="1"/>
  <c r="AB25" i="1"/>
  <c r="AC22" i="1"/>
  <c r="AB22" i="1"/>
  <c r="AC19" i="1"/>
  <c r="AB19" i="1"/>
  <c r="AC16" i="1"/>
  <c r="AB16" i="1"/>
  <c r="AC13" i="1"/>
  <c r="AB13" i="1"/>
  <c r="AC10" i="1"/>
  <c r="AB10" i="1"/>
  <c r="AC7" i="1"/>
  <c r="AB7" i="1"/>
  <c r="AC4" i="1"/>
  <c r="AC31" i="2"/>
  <c r="AB31" i="2"/>
  <c r="AC28" i="2"/>
  <c r="AB28" i="2"/>
  <c r="AC25" i="2"/>
  <c r="AB25" i="2"/>
  <c r="AC22" i="2"/>
  <c r="AB22" i="2"/>
  <c r="AC19" i="2"/>
  <c r="AB19" i="2"/>
  <c r="AC16" i="2"/>
  <c r="AB16" i="2"/>
  <c r="AC13" i="2"/>
  <c r="AB13" i="2"/>
  <c r="AC10" i="2"/>
  <c r="AB10" i="2"/>
  <c r="AC7" i="2"/>
  <c r="AB7" i="2"/>
  <c r="AC4" i="2"/>
  <c r="AB4" i="2"/>
  <c r="L13" i="2"/>
  <c r="L31" i="1"/>
  <c r="M31" i="2"/>
  <c r="L31" i="2"/>
  <c r="M28" i="2"/>
  <c r="L28" i="2"/>
  <c r="M25" i="2"/>
  <c r="L25" i="2"/>
  <c r="M22" i="2"/>
  <c r="L22" i="2"/>
  <c r="M19" i="2"/>
  <c r="L19" i="2"/>
  <c r="M16" i="2"/>
  <c r="L16" i="2"/>
  <c r="M13" i="2"/>
  <c r="M10" i="2"/>
  <c r="L10" i="2"/>
  <c r="M7" i="2"/>
  <c r="L7" i="2"/>
  <c r="M4" i="2"/>
  <c r="L4" i="2"/>
  <c r="M31" i="1"/>
  <c r="M28" i="1"/>
  <c r="L28" i="1"/>
  <c r="M25" i="1"/>
  <c r="L25" i="1"/>
  <c r="M22" i="1"/>
  <c r="L22" i="1"/>
  <c r="M16" i="1"/>
  <c r="L16" i="1"/>
  <c r="M19" i="1"/>
  <c r="L19" i="1"/>
  <c r="M13" i="1"/>
  <c r="L13" i="1"/>
  <c r="M10" i="1"/>
  <c r="L10" i="1"/>
  <c r="L7" i="1"/>
  <c r="M7" i="1"/>
  <c r="M4" i="1"/>
</calcChain>
</file>

<file path=xl/sharedStrings.xml><?xml version="1.0" encoding="utf-8"?>
<sst xmlns="http://schemas.openxmlformats.org/spreadsheetml/2006/main" count="381" uniqueCount="40">
  <si>
    <t xml:space="preserve">Gamry Echem Analyst &gt; Fit a Model (Simplex Method) </t>
  </si>
  <si>
    <t>ECM_Double layer</t>
  </si>
  <si>
    <t>ECM_CPE with diffusion and warburg infinite</t>
  </si>
  <si>
    <t>Large error for Rp when using CPE with Diffuion and Warburg model</t>
  </si>
  <si>
    <t>Rp value shown is small, but error large</t>
  </si>
  <si>
    <t>ECM_Film and double layer</t>
  </si>
  <si>
    <t>Error not shown in spreadsheet but available in Gamry Data File</t>
  </si>
  <si>
    <t>Day</t>
  </si>
  <si>
    <t>Coupon</t>
  </si>
  <si>
    <t>Rsoln (Ohms)</t>
  </si>
  <si>
    <t>± Error</t>
  </si>
  <si>
    <t>Cdl (S*s^a)</t>
  </si>
  <si>
    <t>alpha</t>
  </si>
  <si>
    <t>Rdl (Ohms)</t>
  </si>
  <si>
    <t>Goodness of fit</t>
  </si>
  <si>
    <t>Average</t>
  </si>
  <si>
    <t>StDev</t>
  </si>
  <si>
    <t>Y0 (S*s^a)</t>
  </si>
  <si>
    <t>Wd (S*s^(1/2))</t>
  </si>
  <si>
    <t>Rp (Ohms)</t>
  </si>
  <si>
    <t>Rfilm (Ohms)</t>
  </si>
  <si>
    <t>n</t>
  </si>
  <si>
    <t>Cfilm (S*s^a)</t>
  </si>
  <si>
    <t>m</t>
  </si>
  <si>
    <t>Goodness of Fit</t>
  </si>
  <si>
    <t>AR_4</t>
  </si>
  <si>
    <t>AR_5</t>
  </si>
  <si>
    <t>AR_6</t>
  </si>
  <si>
    <t>25M_4</t>
  </si>
  <si>
    <t>25M_5</t>
  </si>
  <si>
    <t>25M_6</t>
  </si>
  <si>
    <t>Rdl (Ω)</t>
  </si>
  <si>
    <t>Rf (Ω)</t>
  </si>
  <si>
    <t>Rdl + Rf (Ω)</t>
  </si>
  <si>
    <r>
      <t>Rs (</t>
    </r>
    <r>
      <rPr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  <scheme val="minor"/>
      </rPr>
      <t>)</t>
    </r>
  </si>
  <si>
    <t>Σχ2</t>
  </si>
  <si>
    <t>ndl</t>
  </si>
  <si>
    <t>nf</t>
  </si>
  <si>
    <r>
      <t>Ydl (S*s^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)</t>
    </r>
  </si>
  <si>
    <t>Yf (S*s^α)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</si>
</sst>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6" formatCode="0.0E+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/>
    <xf numFmtId="164" fontId="0" fillId="2" borderId="6" xfId="0" applyNumberForma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8" xfId="0" applyFill="1" applyBorder="1"/>
    <xf numFmtId="0" fontId="0" fillId="0" borderId="0" xfId="0" applyNumberFormat="1" applyAlignment="1">
      <alignment horizontal="center"/>
    </xf>
    <xf numFmtId="0" fontId="0" fillId="0" borderId="5" xfId="0" applyNumberFormat="1" applyFill="1" applyBorder="1" applyAlignment="1">
      <alignment horizontal="center"/>
    </xf>
    <xf numFmtId="11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/>
    <xf numFmtId="11" fontId="0" fillId="0" borderId="5" xfId="0" applyNumberFormat="1" applyBorder="1"/>
    <xf numFmtId="0" fontId="0" fillId="0" borderId="7" xfId="0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5" xfId="0" applyNumberFormat="1" applyFill="1" applyBorder="1"/>
    <xf numFmtId="11" fontId="0" fillId="0" borderId="5" xfId="0" applyNumberFormat="1" applyFill="1" applyBorder="1"/>
    <xf numFmtId="0" fontId="0" fillId="0" borderId="5" xfId="0" applyNumberFormat="1" applyBorder="1"/>
    <xf numFmtId="0" fontId="0" fillId="0" borderId="16" xfId="0" applyFill="1" applyBorder="1" applyAlignment="1">
      <alignment horizontal="center"/>
    </xf>
    <xf numFmtId="0" fontId="0" fillId="0" borderId="10" xfId="0" applyNumberFormat="1" applyFill="1" applyBorder="1"/>
    <xf numFmtId="11" fontId="0" fillId="0" borderId="10" xfId="0" applyNumberFormat="1" applyFill="1" applyBorder="1"/>
    <xf numFmtId="0" fontId="1" fillId="0" borderId="17" xfId="0" applyFont="1" applyFill="1" applyBorder="1" applyAlignment="1">
      <alignment horizontal="center"/>
    </xf>
    <xf numFmtId="11" fontId="0" fillId="0" borderId="15" xfId="0" applyNumberFormat="1" applyFill="1" applyBorder="1"/>
    <xf numFmtId="0" fontId="0" fillId="0" borderId="15" xfId="0" applyNumberFormat="1" applyFill="1" applyBorder="1"/>
    <xf numFmtId="0" fontId="0" fillId="0" borderId="16" xfId="0" applyBorder="1" applyAlignment="1">
      <alignment horizontal="center"/>
    </xf>
    <xf numFmtId="11" fontId="0" fillId="0" borderId="10" xfId="0" applyNumberFormat="1" applyBorder="1"/>
    <xf numFmtId="11" fontId="0" fillId="0" borderId="15" xfId="0" applyNumberFormat="1" applyBorder="1"/>
    <xf numFmtId="0" fontId="0" fillId="0" borderId="15" xfId="0" applyNumberFormat="1" applyBorder="1"/>
    <xf numFmtId="0" fontId="0" fillId="0" borderId="10" xfId="0" applyNumberFormat="1" applyBorder="1"/>
    <xf numFmtId="0" fontId="0" fillId="0" borderId="10" xfId="0" applyBorder="1"/>
    <xf numFmtId="0" fontId="0" fillId="0" borderId="15" xfId="0" applyBorder="1"/>
    <xf numFmtId="0" fontId="0" fillId="0" borderId="11" xfId="0" applyFill="1" applyBorder="1" applyAlignment="1">
      <alignment horizontal="center"/>
    </xf>
    <xf numFmtId="11" fontId="0" fillId="0" borderId="8" xfId="0" applyNumberFormat="1" applyBorder="1"/>
    <xf numFmtId="0" fontId="0" fillId="0" borderId="8" xfId="0" applyBorder="1"/>
    <xf numFmtId="0" fontId="0" fillId="2" borderId="0" xfId="0" applyNumberFormat="1" applyFill="1" applyAlignment="1">
      <alignment horizontal="center"/>
    </xf>
    <xf numFmtId="0" fontId="0" fillId="2" borderId="18" xfId="0" applyNumberFormat="1" applyFill="1" applyBorder="1" applyAlignment="1">
      <alignment horizontal="center"/>
    </xf>
    <xf numFmtId="0" fontId="0" fillId="2" borderId="18" xfId="0" applyFill="1" applyBorder="1"/>
    <xf numFmtId="0" fontId="0" fillId="2" borderId="0" xfId="0" applyFill="1" applyBorder="1"/>
    <xf numFmtId="0" fontId="0" fillId="2" borderId="19" xfId="0" applyFill="1" applyBorder="1"/>
    <xf numFmtId="11" fontId="0" fillId="2" borderId="19" xfId="0" applyNumberFormat="1" applyFill="1" applyBorder="1"/>
    <xf numFmtId="11" fontId="0" fillId="2" borderId="0" xfId="0" applyNumberFormat="1" applyFill="1"/>
    <xf numFmtId="0" fontId="0" fillId="2" borderId="8" xfId="0" applyNumberFormat="1" applyFill="1" applyBorder="1"/>
    <xf numFmtId="0" fontId="0" fillId="0" borderId="8" xfId="0" applyNumberFormat="1" applyBorder="1"/>
    <xf numFmtId="0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0" borderId="0" xfId="0" applyNumberFormat="1"/>
    <xf numFmtId="0" fontId="1" fillId="2" borderId="8" xfId="0" applyNumberFormat="1" applyFont="1" applyFill="1" applyBorder="1"/>
    <xf numFmtId="0" fontId="0" fillId="2" borderId="8" xfId="0" applyNumberFormat="1" applyFill="1" applyBorder="1" applyAlignment="1">
      <alignment horizontal="center"/>
    </xf>
    <xf numFmtId="0" fontId="0" fillId="2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4</xdr:row>
      <xdr:rowOff>11430</xdr:rowOff>
    </xdr:from>
    <xdr:to>
      <xdr:col>9</xdr:col>
      <xdr:colOff>145300</xdr:colOff>
      <xdr:row>16</xdr:row>
      <xdr:rowOff>139350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39960BD-D322-6698-7478-A28105DE0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300" y="748030"/>
          <a:ext cx="5009400" cy="2337720"/>
        </a:xfrm>
        <a:prstGeom prst="rect">
          <a:avLst/>
        </a:prstGeom>
      </xdr:spPr>
    </xdr:pic>
    <xdr:clientData/>
  </xdr:twoCellAnchor>
  <xdr:twoCellAnchor editAs="oneCell">
    <xdr:from>
      <xdr:col>10</xdr:col>
      <xdr:colOff>12700</xdr:colOff>
      <xdr:row>4</xdr:row>
      <xdr:rowOff>12180</xdr:rowOff>
    </xdr:from>
    <xdr:to>
      <xdr:col>18</xdr:col>
      <xdr:colOff>221524</xdr:colOff>
      <xdr:row>16</xdr:row>
      <xdr:rowOff>178450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52320A-0F11-1123-28F5-B4066C13F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08700" y="748780"/>
          <a:ext cx="5085624" cy="2376070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</xdr:colOff>
      <xdr:row>20</xdr:row>
      <xdr:rowOff>12700</xdr:rowOff>
    </xdr:from>
    <xdr:to>
      <xdr:col>9</xdr:col>
      <xdr:colOff>263</xdr:colOff>
      <xdr:row>37</xdr:row>
      <xdr:rowOff>43986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82BE415-066C-0066-331B-9CE70DD99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300" y="3695700"/>
          <a:ext cx="4864363" cy="3161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12701</xdr:colOff>
      <xdr:row>32</xdr:row>
      <xdr:rowOff>0</xdr:rowOff>
    </xdr:from>
    <xdr:ext cx="4737099" cy="2210268"/>
    <xdr:pic>
      <xdr:nvPicPr>
        <xdr:cNvPr id="4" name="Picture 3">
          <a:extLst>
            <a:ext uri="{FF2B5EF4-FFF2-40B4-BE49-F238E27FC236}">
              <a16:creationId xmlns:a16="http://schemas.microsoft.com/office/drawing/2014/main" id="{AC4843A8-2F16-431E-B3EF-6E75ABC7F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301" y="5892800"/>
          <a:ext cx="4737099" cy="2210268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32</xdr:row>
      <xdr:rowOff>0</xdr:rowOff>
    </xdr:from>
    <xdr:to>
      <xdr:col>8</xdr:col>
      <xdr:colOff>643775</xdr:colOff>
      <xdr:row>44</xdr:row>
      <xdr:rowOff>127920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58583FC-1156-4D1A-A7DD-70C43FA48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5892800"/>
          <a:ext cx="5009400" cy="2337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62</xdr:row>
      <xdr:rowOff>50800</xdr:rowOff>
    </xdr:from>
    <xdr:to>
      <xdr:col>8</xdr:col>
      <xdr:colOff>241301</xdr:colOff>
      <xdr:row>79</xdr:row>
      <xdr:rowOff>117475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3ADFF2-0B9F-4FE9-A491-4621EEBDB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11480800"/>
          <a:ext cx="5534026" cy="319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44450</xdr:colOff>
      <xdr:row>32</xdr:row>
      <xdr:rowOff>6350</xdr:rowOff>
    </xdr:from>
    <xdr:to>
      <xdr:col>22</xdr:col>
      <xdr:colOff>412749</xdr:colOff>
      <xdr:row>44</xdr:row>
      <xdr:rowOff>6818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D0E78A-127A-4410-9DB4-FBCCA37A7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0" y="5899150"/>
          <a:ext cx="4683124" cy="2210268"/>
        </a:xfrm>
        <a:prstGeom prst="rect">
          <a:avLst/>
        </a:prstGeom>
      </xdr:spPr>
    </xdr:pic>
    <xdr:clientData/>
  </xdr:twoCellAnchor>
  <xdr:twoCellAnchor editAs="oneCell">
    <xdr:from>
      <xdr:col>1</xdr:col>
      <xdr:colOff>6350</xdr:colOff>
      <xdr:row>32</xdr:row>
      <xdr:rowOff>12700</xdr:rowOff>
    </xdr:from>
    <xdr:to>
      <xdr:col>8</xdr:col>
      <xdr:colOff>643775</xdr:colOff>
      <xdr:row>44</xdr:row>
      <xdr:rowOff>140620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2D467F0-7C51-4C72-A1AB-E08A44254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5950" y="5905500"/>
          <a:ext cx="5009400" cy="23377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62</xdr:row>
      <xdr:rowOff>50800</xdr:rowOff>
    </xdr:from>
    <xdr:to>
      <xdr:col>8</xdr:col>
      <xdr:colOff>504826</xdr:colOff>
      <xdr:row>79</xdr:row>
      <xdr:rowOff>117475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A43EB7-CADB-4888-ADD0-B6A1CA91A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11468100"/>
          <a:ext cx="5534026" cy="319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11232-25A3-4C21-B7DE-7F665CE16DA4}">
  <dimension ref="B2:K20"/>
  <sheetViews>
    <sheetView topLeftCell="A4" workbookViewId="0">
      <selection activeCell="J22" sqref="J22"/>
    </sheetView>
  </sheetViews>
  <sheetFormatPr defaultRowHeight="15" x14ac:dyDescent="0.25"/>
  <sheetData>
    <row r="2" spans="2:11" x14ac:dyDescent="0.25">
      <c r="B2" t="s">
        <v>0</v>
      </c>
    </row>
    <row r="4" spans="2:11" x14ac:dyDescent="0.25">
      <c r="B4" t="s">
        <v>1</v>
      </c>
      <c r="K4" t="s">
        <v>2</v>
      </c>
    </row>
    <row r="18" spans="2:11" x14ac:dyDescent="0.25">
      <c r="K18" t="s">
        <v>3</v>
      </c>
    </row>
    <row r="19" spans="2:11" x14ac:dyDescent="0.25">
      <c r="K19" t="s">
        <v>4</v>
      </c>
    </row>
    <row r="20" spans="2:11" x14ac:dyDescent="0.25">
      <c r="B20" t="s">
        <v>5</v>
      </c>
      <c r="K20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5E48B-D518-45B7-A82A-A942D88B1E95}">
  <dimension ref="A1:AD32"/>
  <sheetViews>
    <sheetView workbookViewId="0">
      <pane ySplit="1" topLeftCell="A2" activePane="bottomLeft" state="frozen"/>
      <selection activeCell="B1" sqref="B1"/>
      <selection pane="bottomLeft" activeCell="K9" sqref="K9"/>
    </sheetView>
  </sheetViews>
  <sheetFormatPr defaultColWidth="8.7109375" defaultRowHeight="15" x14ac:dyDescent="0.25"/>
  <cols>
    <col min="1" max="2" width="8.7109375" style="7"/>
    <col min="3" max="3" width="12" style="7" bestFit="1" customWidth="1"/>
    <col min="4" max="4" width="8.28515625" style="7" bestFit="1" customWidth="1"/>
    <col min="5" max="5" width="9.85546875" style="7" bestFit="1" customWidth="1"/>
    <col min="6" max="6" width="8.28515625" style="7" bestFit="1" customWidth="1"/>
    <col min="7" max="7" width="6.85546875" style="7" bestFit="1" customWidth="1"/>
    <col min="8" max="8" width="8.28515625" style="7" bestFit="1" customWidth="1"/>
    <col min="9" max="9" width="10.85546875" style="7" bestFit="1" customWidth="1"/>
    <col min="10" max="10" width="8.28515625" style="7" customWidth="1"/>
    <col min="11" max="11" width="14.5703125" style="7" bestFit="1" customWidth="1"/>
    <col min="12" max="12" width="11.85546875" style="7" bestFit="1" customWidth="1"/>
    <col min="13" max="13" width="8.42578125" style="7" bestFit="1" customWidth="1"/>
    <col min="14" max="14" width="2.5703125" style="12" customWidth="1"/>
    <col min="15" max="15" width="8.7109375" style="7"/>
    <col min="16" max="16" width="7.42578125" style="7" bestFit="1" customWidth="1"/>
    <col min="17" max="17" width="12" style="7" bestFit="1" customWidth="1"/>
    <col min="18" max="18" width="8.28515625" style="7" bestFit="1" customWidth="1"/>
    <col min="19" max="19" width="9.28515625" style="7" bestFit="1" customWidth="1"/>
    <col min="20" max="20" width="8.28515625" style="7" bestFit="1" customWidth="1"/>
    <col min="21" max="21" width="6.85546875" style="7" bestFit="1" customWidth="1"/>
    <col min="22" max="22" width="8.28515625" style="7" bestFit="1" customWidth="1"/>
    <col min="23" max="23" width="13.42578125" style="7" bestFit="1" customWidth="1"/>
    <col min="24" max="24" width="8.28515625" style="7" bestFit="1" customWidth="1"/>
    <col min="25" max="25" width="9.85546875" style="7" bestFit="1" customWidth="1"/>
    <col min="26" max="26" width="8.28515625" style="7" customWidth="1"/>
    <col min="27" max="27" width="14.5703125" style="7" bestFit="1" customWidth="1"/>
    <col min="28" max="28" width="11.85546875" style="7" bestFit="1" customWidth="1"/>
    <col min="29" max="29" width="8.7109375" style="7"/>
    <col min="30" max="30" width="2.5703125" style="12" customWidth="1"/>
    <col min="31" max="16384" width="8.7109375" style="7"/>
  </cols>
  <sheetData>
    <row r="1" spans="1:30" customFormat="1" x14ac:dyDescent="0.25">
      <c r="A1" s="6" t="s">
        <v>7</v>
      </c>
      <c r="B1" s="2" t="s">
        <v>8</v>
      </c>
      <c r="C1" s="2" t="s">
        <v>9</v>
      </c>
      <c r="D1" s="13" t="s">
        <v>10</v>
      </c>
      <c r="E1" s="2" t="s">
        <v>11</v>
      </c>
      <c r="F1" s="13" t="s">
        <v>10</v>
      </c>
      <c r="G1" s="2" t="s">
        <v>12</v>
      </c>
      <c r="H1" s="13" t="s">
        <v>10</v>
      </c>
      <c r="I1" s="2" t="s">
        <v>13</v>
      </c>
      <c r="J1" s="13" t="s">
        <v>10</v>
      </c>
      <c r="K1" s="10" t="s">
        <v>14</v>
      </c>
      <c r="L1" s="6" t="s">
        <v>15</v>
      </c>
      <c r="M1" s="6" t="s">
        <v>16</v>
      </c>
      <c r="N1" s="11"/>
      <c r="O1" s="1" t="s">
        <v>7</v>
      </c>
      <c r="P1" s="2" t="s">
        <v>8</v>
      </c>
      <c r="Q1" s="2" t="s">
        <v>9</v>
      </c>
      <c r="R1" s="13" t="s">
        <v>10</v>
      </c>
      <c r="S1" s="2" t="s">
        <v>17</v>
      </c>
      <c r="T1" s="13" t="s">
        <v>10</v>
      </c>
      <c r="U1" s="2" t="s">
        <v>12</v>
      </c>
      <c r="V1" s="13" t="s">
        <v>10</v>
      </c>
      <c r="W1" s="6" t="s">
        <v>18</v>
      </c>
      <c r="X1" s="13" t="s">
        <v>10</v>
      </c>
      <c r="Y1" s="2" t="s">
        <v>19</v>
      </c>
      <c r="Z1" s="13" t="s">
        <v>10</v>
      </c>
      <c r="AA1" s="3" t="s">
        <v>14</v>
      </c>
      <c r="AB1" s="6" t="s">
        <v>15</v>
      </c>
      <c r="AC1" s="6" t="s">
        <v>16</v>
      </c>
      <c r="AD1" s="11"/>
    </row>
    <row r="2" spans="1:30" x14ac:dyDescent="0.25">
      <c r="A2" s="54">
        <v>1</v>
      </c>
      <c r="B2" s="4" t="s">
        <v>25</v>
      </c>
      <c r="C2" s="4">
        <v>3.9830000000000001</v>
      </c>
      <c r="D2" s="5">
        <v>3.005E-2</v>
      </c>
      <c r="E2" s="5">
        <v>4.5009999999999999E-4</v>
      </c>
      <c r="F2" s="5">
        <v>5.2240000000000003E-6</v>
      </c>
      <c r="G2" s="4">
        <v>0.7167</v>
      </c>
      <c r="H2" s="5">
        <v>2.0790000000000001E-3</v>
      </c>
      <c r="I2" s="4">
        <v>1670</v>
      </c>
      <c r="J2" s="4">
        <v>28.59</v>
      </c>
      <c r="K2" s="5">
        <v>2.1069999999999998E-2</v>
      </c>
      <c r="O2" s="55">
        <v>1</v>
      </c>
      <c r="P2" s="4" t="s">
        <v>25</v>
      </c>
      <c r="Q2" s="4">
        <v>4.3639999999999999</v>
      </c>
      <c r="R2" s="5">
        <v>3.3140000000000003E-2</v>
      </c>
      <c r="S2" s="5">
        <v>1.8239999999999999E-4</v>
      </c>
      <c r="T2" s="5">
        <v>7.0280000000000003E-6</v>
      </c>
      <c r="U2" s="4">
        <v>0.84279999999999999</v>
      </c>
      <c r="V2" s="5">
        <v>5.4860000000000004E-3</v>
      </c>
      <c r="W2" s="4">
        <v>9.1949999999999996E-4</v>
      </c>
      <c r="X2" s="5">
        <v>1.6120000000000002E-5</v>
      </c>
      <c r="Y2" s="4">
        <v>287.8</v>
      </c>
      <c r="Z2" s="4">
        <v>17.079999999999998</v>
      </c>
      <c r="AA2" s="5">
        <v>1.467E-3</v>
      </c>
    </row>
    <row r="3" spans="1:30" x14ac:dyDescent="0.25">
      <c r="A3" s="54"/>
      <c r="B3" s="4" t="s">
        <v>26</v>
      </c>
      <c r="C3" s="4">
        <v>3.2639999999999998</v>
      </c>
      <c r="D3" s="5">
        <v>2.291E-2</v>
      </c>
      <c r="E3" s="5">
        <v>4.147E-4</v>
      </c>
      <c r="F3" s="5">
        <v>4.5299999999999998E-6</v>
      </c>
      <c r="G3" s="4">
        <v>0.76290000000000002</v>
      </c>
      <c r="H3" s="5">
        <v>2E-3</v>
      </c>
      <c r="I3" s="4">
        <v>1828</v>
      </c>
      <c r="J3" s="4">
        <v>30</v>
      </c>
      <c r="K3" s="5">
        <v>1.1939999999999999E-2</v>
      </c>
      <c r="O3" s="55"/>
      <c r="P3" s="4" t="s">
        <v>26</v>
      </c>
      <c r="Q3" s="4">
        <v>3.4449999999999998</v>
      </c>
      <c r="R3" s="5">
        <v>2.538E-2</v>
      </c>
      <c r="S3" s="5">
        <v>2.4439999999999998E-4</v>
      </c>
      <c r="T3" s="5">
        <v>6.9040000000000003E-6</v>
      </c>
      <c r="U3" s="4">
        <v>0.83979999999999999</v>
      </c>
      <c r="V3" s="5">
        <v>4.2969999999999996E-3</v>
      </c>
      <c r="W3" s="4">
        <v>8.7109999999999998E-4</v>
      </c>
      <c r="X3" s="5">
        <v>2.198E-5</v>
      </c>
      <c r="Y3" s="4">
        <v>506.7</v>
      </c>
      <c r="Z3" s="4">
        <v>29.38</v>
      </c>
      <c r="AA3" s="5">
        <v>3.88E-4</v>
      </c>
    </row>
    <row r="4" spans="1:30" x14ac:dyDescent="0.25">
      <c r="A4" s="54"/>
      <c r="B4" s="4" t="s">
        <v>27</v>
      </c>
      <c r="C4" s="4">
        <v>3.6160000000000001</v>
      </c>
      <c r="D4" s="5">
        <v>2.5600000000000001E-2</v>
      </c>
      <c r="E4" s="5">
        <v>4.0309999999999999E-4</v>
      </c>
      <c r="F4" s="5">
        <v>4.3730000000000003E-6</v>
      </c>
      <c r="G4" s="4">
        <v>0.75470000000000004</v>
      </c>
      <c r="H4" s="5">
        <v>1.944E-3</v>
      </c>
      <c r="I4" s="4">
        <v>2063</v>
      </c>
      <c r="J4" s="4">
        <v>35.700000000000003</v>
      </c>
      <c r="K4" s="5">
        <v>1.414E-2</v>
      </c>
      <c r="L4" s="7">
        <f>AVERAGE(I2:I4)</f>
        <v>1853.6666666666667</v>
      </c>
      <c r="M4" s="8">
        <f>STDEV(I2:I4)</f>
        <v>197.75321320609012</v>
      </c>
      <c r="O4" s="55"/>
      <c r="P4" s="4" t="s">
        <v>27</v>
      </c>
      <c r="Q4" s="4">
        <v>3.831</v>
      </c>
      <c r="R4" s="5">
        <v>2.8420000000000001E-2</v>
      </c>
      <c r="S4" s="5">
        <v>2.2939999999999999E-4</v>
      </c>
      <c r="T4" s="5">
        <v>6.8920000000000003E-6</v>
      </c>
      <c r="U4" s="4">
        <v>0.8367</v>
      </c>
      <c r="V4" s="5">
        <v>4.5240000000000002E-3</v>
      </c>
      <c r="W4" s="4">
        <v>7.7939999999999997E-4</v>
      </c>
      <c r="X4" s="5">
        <v>1.8680000000000001E-5</v>
      </c>
      <c r="Y4" s="4">
        <v>505.9</v>
      </c>
      <c r="Z4" s="4">
        <v>31.87</v>
      </c>
      <c r="AA4" s="5">
        <v>2.5860000000000002E-3</v>
      </c>
      <c r="AB4" s="7">
        <f>AVERAGE(Y2:Y4)</f>
        <v>433.4666666666667</v>
      </c>
      <c r="AC4" s="8">
        <f>STDEV(Y2:Y4)</f>
        <v>126.15166797681785</v>
      </c>
    </row>
    <row r="5" spans="1:30" x14ac:dyDescent="0.25">
      <c r="A5" s="54"/>
      <c r="B5" s="4" t="s">
        <v>28</v>
      </c>
      <c r="C5" s="4">
        <v>3.8940000000000001</v>
      </c>
      <c r="D5" s="5">
        <v>2.844E-2</v>
      </c>
      <c r="E5" s="5">
        <v>2.943E-4</v>
      </c>
      <c r="F5" s="5">
        <v>3.5480000000000002E-6</v>
      </c>
      <c r="G5" s="4">
        <v>0.76229999999999998</v>
      </c>
      <c r="H5" s="5">
        <v>2.078E-3</v>
      </c>
      <c r="I5" s="4">
        <v>1630</v>
      </c>
      <c r="J5" s="4">
        <v>22.03</v>
      </c>
      <c r="K5" s="5">
        <v>2.4549999999999999E-2</v>
      </c>
      <c r="M5" s="8"/>
      <c r="O5" s="55"/>
      <c r="P5" s="4" t="s">
        <v>28</v>
      </c>
      <c r="Q5" s="4">
        <v>4.1859999999999999</v>
      </c>
      <c r="R5" s="5">
        <v>3.1099999999999999E-2</v>
      </c>
      <c r="S5" s="5">
        <v>1.4440000000000001E-4</v>
      </c>
      <c r="T5" s="5">
        <v>4.2200000000000003E-6</v>
      </c>
      <c r="U5" s="4">
        <v>0.86280000000000001</v>
      </c>
      <c r="V5" s="5">
        <v>4.3179999999999998E-3</v>
      </c>
      <c r="W5" s="4">
        <v>8.4789999999999996E-4</v>
      </c>
      <c r="X5" s="5">
        <v>1.751E-5</v>
      </c>
      <c r="Y5" s="4">
        <v>474.5</v>
      </c>
      <c r="Z5" s="4">
        <v>20.55</v>
      </c>
      <c r="AA5" s="5">
        <v>2.2269999999999998E-3</v>
      </c>
      <c r="AC5" s="8"/>
    </row>
    <row r="6" spans="1:30" x14ac:dyDescent="0.25">
      <c r="A6" s="54"/>
      <c r="B6" s="4" t="s">
        <v>29</v>
      </c>
      <c r="C6" s="4">
        <v>3.7</v>
      </c>
      <c r="D6" s="5">
        <v>2.4879999999999999E-2</v>
      </c>
      <c r="E6" s="5">
        <v>2.331E-4</v>
      </c>
      <c r="F6" s="5">
        <v>2.4329999999999998E-6</v>
      </c>
      <c r="G6" s="4">
        <v>0.81859999999999999</v>
      </c>
      <c r="H6" s="5">
        <v>1.9090000000000001E-3</v>
      </c>
      <c r="I6" s="4">
        <v>2934</v>
      </c>
      <c r="J6" s="4">
        <v>43.54</v>
      </c>
      <c r="K6" s="5">
        <v>1.1339999999999999E-2</v>
      </c>
      <c r="M6" s="8"/>
      <c r="O6" s="55"/>
      <c r="P6" s="4" t="s">
        <v>29</v>
      </c>
      <c r="Q6" s="4">
        <v>3.84</v>
      </c>
      <c r="R6" s="5">
        <v>2.742E-2</v>
      </c>
      <c r="S6" s="5">
        <v>1.605E-4</v>
      </c>
      <c r="T6" s="5">
        <v>3.5439999999999999E-6</v>
      </c>
      <c r="U6" s="4">
        <v>0.87409999999999999</v>
      </c>
      <c r="V6" s="5">
        <v>3.5130000000000001E-3</v>
      </c>
      <c r="W6" s="4">
        <v>5.6669999999999995E-4</v>
      </c>
      <c r="X6" s="5">
        <v>1.8119999999999999E-5</v>
      </c>
      <c r="Y6" s="4">
        <v>1124</v>
      </c>
      <c r="Z6" s="4">
        <v>56.6</v>
      </c>
      <c r="AA6" s="5">
        <v>1.598E-3</v>
      </c>
      <c r="AC6" s="8"/>
    </row>
    <row r="7" spans="1:30" x14ac:dyDescent="0.25">
      <c r="A7" s="54"/>
      <c r="B7" s="4" t="s">
        <v>30</v>
      </c>
      <c r="C7" s="4">
        <v>3.782</v>
      </c>
      <c r="D7" s="5">
        <v>2.7009999999999999E-2</v>
      </c>
      <c r="E7" s="5">
        <v>2.143E-4</v>
      </c>
      <c r="F7" s="5">
        <v>2.0889999999999998E-6</v>
      </c>
      <c r="G7" s="4">
        <v>0.79210000000000003</v>
      </c>
      <c r="H7" s="5">
        <v>1.763E-3</v>
      </c>
      <c r="I7" s="4">
        <v>4713</v>
      </c>
      <c r="J7" s="4">
        <v>86.34</v>
      </c>
      <c r="K7" s="5">
        <v>1.0489999999999999E-2</v>
      </c>
      <c r="L7" s="7">
        <f>AVERAGE(I5:I7)</f>
        <v>3092.3333333333335</v>
      </c>
      <c r="M7" s="8">
        <f>STDEV(I5:I7)</f>
        <v>1547.5866157773962</v>
      </c>
      <c r="O7" s="55"/>
      <c r="P7" s="4" t="s">
        <v>30</v>
      </c>
      <c r="Q7" s="4">
        <v>3.964</v>
      </c>
      <c r="R7" s="5">
        <v>3.0099999999999998E-2</v>
      </c>
      <c r="S7" s="5">
        <v>1.3899999999999999E-4</v>
      </c>
      <c r="T7" s="5">
        <v>3.647E-6</v>
      </c>
      <c r="U7" s="4">
        <v>0.8538</v>
      </c>
      <c r="V7" s="5">
        <v>3.8960000000000002E-3</v>
      </c>
      <c r="W7" s="4">
        <v>3.4200000000000002E-4</v>
      </c>
      <c r="X7" s="5">
        <v>9.2099999999999999E-6</v>
      </c>
      <c r="Y7" s="4">
        <v>1125</v>
      </c>
      <c r="Z7" s="4">
        <v>85.99</v>
      </c>
      <c r="AA7" s="5">
        <v>2.062E-3</v>
      </c>
      <c r="AB7" s="7">
        <f>AVERAGE(Y5:Y7)</f>
        <v>907.83333333333337</v>
      </c>
      <c r="AC7" s="8">
        <f>STDEV(Y5:Y7)</f>
        <v>375.27800805980257</v>
      </c>
    </row>
    <row r="8" spans="1:30" x14ac:dyDescent="0.25">
      <c r="A8" s="54">
        <v>7</v>
      </c>
      <c r="B8" s="4" t="s">
        <v>25</v>
      </c>
      <c r="C8" s="4"/>
      <c r="D8" s="5"/>
      <c r="E8" s="5"/>
      <c r="F8" s="5"/>
      <c r="G8" s="4"/>
      <c r="H8" s="5"/>
      <c r="I8" s="4"/>
      <c r="J8" s="4"/>
      <c r="K8" s="5"/>
      <c r="M8" s="8"/>
      <c r="O8" s="54">
        <v>7</v>
      </c>
      <c r="P8" s="4" t="s">
        <v>25</v>
      </c>
      <c r="Q8" s="4"/>
      <c r="R8" s="5"/>
      <c r="S8" s="5"/>
      <c r="T8" s="5"/>
      <c r="U8" s="4"/>
      <c r="V8" s="5"/>
      <c r="W8" s="4"/>
      <c r="X8" s="5"/>
      <c r="Y8" s="4"/>
      <c r="Z8" s="4"/>
      <c r="AA8" s="5"/>
      <c r="AC8" s="8"/>
    </row>
    <row r="9" spans="1:30" x14ac:dyDescent="0.25">
      <c r="A9" s="54"/>
      <c r="B9" s="4" t="s">
        <v>26</v>
      </c>
      <c r="C9" s="4"/>
      <c r="D9" s="5"/>
      <c r="E9" s="5"/>
      <c r="F9" s="5"/>
      <c r="G9" s="4"/>
      <c r="H9" s="5"/>
      <c r="I9" s="4"/>
      <c r="J9" s="4"/>
      <c r="K9" s="5"/>
      <c r="M9" s="8"/>
      <c r="O9" s="54"/>
      <c r="P9" s="4" t="s">
        <v>26</v>
      </c>
      <c r="Q9" s="4"/>
      <c r="R9" s="4"/>
      <c r="S9" s="5"/>
      <c r="T9" s="5"/>
      <c r="U9" s="4"/>
      <c r="V9" s="4"/>
      <c r="W9" s="4"/>
      <c r="X9" s="4"/>
      <c r="Y9" s="4"/>
      <c r="Z9" s="4"/>
      <c r="AA9" s="5"/>
      <c r="AC9" s="8"/>
    </row>
    <row r="10" spans="1:30" x14ac:dyDescent="0.25">
      <c r="A10" s="54"/>
      <c r="B10" s="4" t="s">
        <v>27</v>
      </c>
      <c r="C10" s="4"/>
      <c r="D10" s="4"/>
      <c r="E10" s="5"/>
      <c r="F10" s="5"/>
      <c r="G10" s="4"/>
      <c r="H10" s="4"/>
      <c r="I10" s="4"/>
      <c r="J10" s="4"/>
      <c r="K10" s="5"/>
      <c r="L10" s="7" t="e">
        <f>AVERAGE(I8:I10)</f>
        <v>#DIV/0!</v>
      </c>
      <c r="M10" s="8" t="e">
        <f>STDEV(I8:I10)</f>
        <v>#DIV/0!</v>
      </c>
      <c r="O10" s="54"/>
      <c r="P10" s="4" t="s">
        <v>27</v>
      </c>
      <c r="Q10" s="4"/>
      <c r="R10" s="4"/>
      <c r="S10" s="5"/>
      <c r="T10" s="5"/>
      <c r="U10" s="4"/>
      <c r="V10" s="4"/>
      <c r="W10" s="4"/>
      <c r="X10" s="4"/>
      <c r="Y10" s="4"/>
      <c r="Z10" s="4"/>
      <c r="AA10" s="5"/>
      <c r="AB10" s="7" t="e">
        <f>AVERAGE(Y8:Y10)</f>
        <v>#DIV/0!</v>
      </c>
      <c r="AC10" s="8" t="e">
        <f>STDEV(Y8:Y10)</f>
        <v>#DIV/0!</v>
      </c>
    </row>
    <row r="11" spans="1:30" x14ac:dyDescent="0.25">
      <c r="A11" s="54"/>
      <c r="B11" s="4" t="s">
        <v>28</v>
      </c>
      <c r="C11" s="4"/>
      <c r="D11" s="4"/>
      <c r="E11" s="5"/>
      <c r="F11" s="5"/>
      <c r="G11" s="4"/>
      <c r="H11" s="4"/>
      <c r="I11" s="4"/>
      <c r="J11" s="4"/>
      <c r="K11" s="5"/>
      <c r="M11" s="8"/>
      <c r="O11" s="54"/>
      <c r="P11" s="4" t="s">
        <v>28</v>
      </c>
      <c r="Q11" s="4"/>
      <c r="R11" s="4"/>
      <c r="S11" s="5"/>
      <c r="T11" s="5"/>
      <c r="U11" s="4"/>
      <c r="V11" s="4"/>
      <c r="W11" s="4"/>
      <c r="X11" s="4"/>
      <c r="Y11" s="4"/>
      <c r="Z11" s="4"/>
      <c r="AA11" s="5"/>
      <c r="AC11" s="8"/>
    </row>
    <row r="12" spans="1:30" x14ac:dyDescent="0.25">
      <c r="A12" s="54"/>
      <c r="B12" s="4" t="s">
        <v>29</v>
      </c>
      <c r="C12" s="4"/>
      <c r="D12" s="4"/>
      <c r="E12" s="5"/>
      <c r="F12" s="5"/>
      <c r="G12" s="4"/>
      <c r="H12" s="4"/>
      <c r="I12" s="4"/>
      <c r="J12" s="4"/>
      <c r="K12" s="5"/>
      <c r="M12" s="8"/>
      <c r="O12" s="54"/>
      <c r="P12" s="4" t="s">
        <v>29</v>
      </c>
      <c r="Q12" s="4"/>
      <c r="R12" s="4"/>
      <c r="S12" s="5"/>
      <c r="T12" s="5"/>
      <c r="U12" s="4"/>
      <c r="V12" s="4"/>
      <c r="W12" s="4"/>
      <c r="X12" s="4"/>
      <c r="Y12" s="4"/>
      <c r="Z12" s="4"/>
      <c r="AA12" s="5"/>
      <c r="AC12" s="8"/>
    </row>
    <row r="13" spans="1:30" x14ac:dyDescent="0.25">
      <c r="A13" s="54"/>
      <c r="B13" s="4" t="s">
        <v>30</v>
      </c>
      <c r="C13" s="4"/>
      <c r="D13" s="4"/>
      <c r="E13" s="5"/>
      <c r="F13" s="5"/>
      <c r="G13" s="4"/>
      <c r="H13" s="4"/>
      <c r="I13" s="4"/>
      <c r="J13" s="4"/>
      <c r="K13" s="5"/>
      <c r="L13" s="7" t="e">
        <f>AVERAGE(I11:I13)</f>
        <v>#DIV/0!</v>
      </c>
      <c r="M13" s="8" t="e">
        <f>STDEV(I11:I13)</f>
        <v>#DIV/0!</v>
      </c>
      <c r="O13" s="54"/>
      <c r="P13" s="4" t="s">
        <v>30</v>
      </c>
      <c r="Q13" s="4"/>
      <c r="R13" s="4"/>
      <c r="S13" s="5"/>
      <c r="T13" s="5"/>
      <c r="U13" s="4"/>
      <c r="V13" s="4"/>
      <c r="W13" s="4"/>
      <c r="X13" s="4"/>
      <c r="Y13" s="4"/>
      <c r="Z13" s="4"/>
      <c r="AA13" s="5"/>
      <c r="AB13" s="7" t="e">
        <f>AVERAGE(Y11:Y13)</f>
        <v>#DIV/0!</v>
      </c>
      <c r="AC13" s="8" t="e">
        <f>STDEV(Y11:Y13)</f>
        <v>#DIV/0!</v>
      </c>
    </row>
    <row r="14" spans="1:30" x14ac:dyDescent="0.25">
      <c r="A14" s="54">
        <v>14</v>
      </c>
      <c r="B14" s="4" t="s">
        <v>25</v>
      </c>
      <c r="C14" s="4"/>
      <c r="D14" s="5"/>
      <c r="E14" s="5"/>
      <c r="F14" s="5"/>
      <c r="G14" s="4"/>
      <c r="H14" s="5"/>
      <c r="I14" s="18"/>
      <c r="J14" s="19"/>
      <c r="K14" s="5"/>
      <c r="O14" s="54">
        <v>14</v>
      </c>
      <c r="P14" s="4" t="s">
        <v>25</v>
      </c>
      <c r="Q14" s="4"/>
      <c r="R14" s="5"/>
      <c r="S14" s="5"/>
      <c r="T14" s="5"/>
      <c r="U14" s="4"/>
      <c r="V14" s="5"/>
      <c r="W14" s="4"/>
      <c r="X14" s="5"/>
      <c r="Y14" s="4"/>
      <c r="Z14" s="4"/>
      <c r="AA14" s="5"/>
    </row>
    <row r="15" spans="1:30" x14ac:dyDescent="0.25">
      <c r="A15" s="54"/>
      <c r="B15" s="4" t="s">
        <v>26</v>
      </c>
      <c r="C15" s="4"/>
      <c r="D15" s="5"/>
      <c r="E15" s="5"/>
      <c r="F15" s="5"/>
      <c r="G15" s="4"/>
      <c r="H15" s="5"/>
      <c r="I15" s="18"/>
      <c r="J15" s="19"/>
      <c r="K15" s="5"/>
      <c r="M15" s="8"/>
      <c r="O15" s="54"/>
      <c r="P15" s="4" t="s">
        <v>26</v>
      </c>
      <c r="Q15" s="4"/>
      <c r="R15" s="5"/>
      <c r="S15" s="5"/>
      <c r="T15" s="5"/>
      <c r="U15" s="4"/>
      <c r="V15" s="5"/>
      <c r="W15" s="4"/>
      <c r="X15" s="5"/>
      <c r="Y15" s="4"/>
      <c r="Z15" s="4"/>
      <c r="AA15" s="5"/>
      <c r="AC15" s="8"/>
    </row>
    <row r="16" spans="1:30" x14ac:dyDescent="0.25">
      <c r="A16" s="54"/>
      <c r="B16" s="4" t="s">
        <v>27</v>
      </c>
      <c r="C16" s="4"/>
      <c r="D16" s="5"/>
      <c r="E16" s="5"/>
      <c r="F16" s="5"/>
      <c r="G16" s="4"/>
      <c r="H16" s="5"/>
      <c r="I16" s="20"/>
      <c r="J16" s="20"/>
      <c r="K16" s="5"/>
      <c r="L16" s="7" t="e">
        <f>AVERAGE(I14:I16)</f>
        <v>#DIV/0!</v>
      </c>
      <c r="M16" s="8" t="e">
        <f>STDEV(I14:I16)</f>
        <v>#DIV/0!</v>
      </c>
      <c r="O16" s="54"/>
      <c r="P16" s="4" t="s">
        <v>27</v>
      </c>
      <c r="Q16" s="4"/>
      <c r="R16" s="5"/>
      <c r="S16" s="5"/>
      <c r="T16" s="5"/>
      <c r="U16" s="4"/>
      <c r="V16" s="5"/>
      <c r="W16" s="4"/>
      <c r="X16" s="5"/>
      <c r="Y16" s="4"/>
      <c r="Z16" s="4"/>
      <c r="AA16" s="5"/>
      <c r="AB16" s="7" t="e">
        <f>AVERAGE(Y14:Y16)</f>
        <v>#DIV/0!</v>
      </c>
      <c r="AC16" s="8" t="e">
        <f>STDEV(Y14:Y16)</f>
        <v>#DIV/0!</v>
      </c>
    </row>
    <row r="17" spans="1:29" x14ac:dyDescent="0.25">
      <c r="A17" s="54"/>
      <c r="B17" s="4" t="s">
        <v>28</v>
      </c>
      <c r="C17" s="4"/>
      <c r="D17" s="5"/>
      <c r="E17" s="5"/>
      <c r="F17" s="5"/>
      <c r="G17" s="4"/>
      <c r="H17" s="5"/>
      <c r="I17" s="18"/>
      <c r="J17" s="19"/>
      <c r="K17" s="5"/>
      <c r="M17" s="8"/>
      <c r="O17" s="54"/>
      <c r="P17" s="4" t="s">
        <v>28</v>
      </c>
      <c r="Q17" s="4"/>
      <c r="R17" s="5"/>
      <c r="S17" s="5"/>
      <c r="T17" s="5"/>
      <c r="U17" s="4"/>
      <c r="V17" s="5"/>
      <c r="W17" s="4"/>
      <c r="X17" s="5"/>
      <c r="Y17" s="4"/>
      <c r="Z17" s="4"/>
      <c r="AA17" s="5"/>
      <c r="AC17" s="8"/>
    </row>
    <row r="18" spans="1:29" x14ac:dyDescent="0.25">
      <c r="A18" s="54"/>
      <c r="B18" s="4" t="s">
        <v>29</v>
      </c>
      <c r="C18" s="4"/>
      <c r="D18" s="5"/>
      <c r="E18" s="5"/>
      <c r="F18" s="5"/>
      <c r="G18" s="4"/>
      <c r="H18" s="5"/>
      <c r="I18" s="18"/>
      <c r="J18" s="19"/>
      <c r="K18" s="5"/>
      <c r="M18" s="8"/>
      <c r="O18" s="54"/>
      <c r="P18" s="4" t="s">
        <v>29</v>
      </c>
      <c r="Q18" s="4"/>
      <c r="R18" s="5"/>
      <c r="S18" s="5"/>
      <c r="T18" s="5"/>
      <c r="U18" s="4"/>
      <c r="V18" s="5"/>
      <c r="W18" s="4"/>
      <c r="X18" s="5"/>
      <c r="Y18" s="4"/>
      <c r="Z18" s="4"/>
      <c r="AA18" s="5"/>
      <c r="AC18" s="8"/>
    </row>
    <row r="19" spans="1:29" x14ac:dyDescent="0.25">
      <c r="A19" s="54"/>
      <c r="B19" s="4" t="s">
        <v>30</v>
      </c>
      <c r="C19" s="4"/>
      <c r="D19" s="5"/>
      <c r="E19" s="5"/>
      <c r="F19" s="5"/>
      <c r="G19" s="4"/>
      <c r="H19" s="5"/>
      <c r="I19" s="18"/>
      <c r="J19" s="19"/>
      <c r="K19" s="5"/>
      <c r="L19" s="7" t="e">
        <f>AVERAGE(I17:I19)</f>
        <v>#DIV/0!</v>
      </c>
      <c r="M19" s="8" t="e">
        <f>STDEV(I17:I19)</f>
        <v>#DIV/0!</v>
      </c>
      <c r="O19" s="54"/>
      <c r="P19" s="4" t="s">
        <v>30</v>
      </c>
      <c r="Q19" s="4"/>
      <c r="R19" s="4"/>
      <c r="S19" s="5"/>
      <c r="T19" s="5"/>
      <c r="U19" s="4"/>
      <c r="V19" s="4"/>
      <c r="W19" s="4"/>
      <c r="X19" s="4"/>
      <c r="Y19" s="4"/>
      <c r="Z19" s="4"/>
      <c r="AA19" s="5"/>
      <c r="AB19" s="7" t="e">
        <f>AVERAGE(Y17:Y19)</f>
        <v>#DIV/0!</v>
      </c>
      <c r="AC19" s="8" t="e">
        <f>STDEV(Y17:Y19)</f>
        <v>#DIV/0!</v>
      </c>
    </row>
    <row r="20" spans="1:29" x14ac:dyDescent="0.25">
      <c r="A20" s="54">
        <v>21</v>
      </c>
      <c r="B20" s="4" t="s">
        <v>25</v>
      </c>
      <c r="C20" s="4"/>
      <c r="D20" s="4"/>
      <c r="E20" s="5"/>
      <c r="F20" s="5"/>
      <c r="G20" s="4"/>
      <c r="H20" s="4"/>
      <c r="I20" s="4"/>
      <c r="J20" s="4"/>
      <c r="K20" s="5"/>
      <c r="O20" s="54">
        <v>21</v>
      </c>
      <c r="P20" s="4" t="s">
        <v>25</v>
      </c>
      <c r="Q20" s="4"/>
      <c r="R20" s="4"/>
      <c r="S20" s="5"/>
      <c r="T20" s="5"/>
      <c r="U20" s="4"/>
      <c r="V20" s="4"/>
      <c r="W20" s="4"/>
      <c r="X20" s="4"/>
      <c r="Y20" s="4"/>
      <c r="Z20" s="4"/>
      <c r="AA20" s="5"/>
    </row>
    <row r="21" spans="1:29" x14ac:dyDescent="0.25">
      <c r="A21" s="54"/>
      <c r="B21" s="4" t="s">
        <v>26</v>
      </c>
      <c r="C21" s="4"/>
      <c r="D21" s="4"/>
      <c r="E21" s="5"/>
      <c r="F21" s="5"/>
      <c r="G21" s="4"/>
      <c r="H21" s="4"/>
      <c r="I21" s="4"/>
      <c r="J21" s="4"/>
      <c r="K21" s="5"/>
      <c r="M21" s="8"/>
      <c r="O21" s="54"/>
      <c r="P21" s="4" t="s">
        <v>26</v>
      </c>
      <c r="Q21" s="4"/>
      <c r="R21" s="4"/>
      <c r="S21" s="5"/>
      <c r="T21" s="5"/>
      <c r="U21" s="4"/>
      <c r="V21" s="4"/>
      <c r="W21" s="4"/>
      <c r="X21" s="4"/>
      <c r="Y21" s="4"/>
      <c r="Z21" s="4"/>
      <c r="AA21" s="5"/>
      <c r="AC21" s="8"/>
    </row>
    <row r="22" spans="1:29" x14ac:dyDescent="0.25">
      <c r="A22" s="54"/>
      <c r="B22" s="4" t="s">
        <v>27</v>
      </c>
      <c r="C22" s="4"/>
      <c r="D22" s="4"/>
      <c r="E22" s="5"/>
      <c r="F22" s="5"/>
      <c r="G22" s="4"/>
      <c r="H22" s="4"/>
      <c r="I22" s="4"/>
      <c r="J22" s="4"/>
      <c r="K22" s="5"/>
      <c r="L22" s="7" t="e">
        <f>AVERAGE(I20:I22)</f>
        <v>#DIV/0!</v>
      </c>
      <c r="M22" s="8" t="e">
        <f>STDEV(I20:I22)</f>
        <v>#DIV/0!</v>
      </c>
      <c r="O22" s="54"/>
      <c r="P22" s="4" t="s">
        <v>27</v>
      </c>
      <c r="Q22" s="4"/>
      <c r="R22" s="4"/>
      <c r="S22" s="5"/>
      <c r="T22" s="5"/>
      <c r="U22" s="4"/>
      <c r="V22" s="4"/>
      <c r="W22" s="4"/>
      <c r="X22" s="4"/>
      <c r="Y22" s="4"/>
      <c r="Z22" s="4"/>
      <c r="AA22" s="5"/>
      <c r="AB22" s="7" t="e">
        <f>AVERAGE(Y20:Y22)</f>
        <v>#DIV/0!</v>
      </c>
      <c r="AC22" s="8" t="e">
        <f>STDEV(Y20:Y22)</f>
        <v>#DIV/0!</v>
      </c>
    </row>
    <row r="23" spans="1:29" x14ac:dyDescent="0.25">
      <c r="A23" s="54"/>
      <c r="B23" s="4" t="s">
        <v>28</v>
      </c>
      <c r="C23" s="4"/>
      <c r="D23" s="4"/>
      <c r="E23" s="5"/>
      <c r="F23" s="5"/>
      <c r="G23" s="4"/>
      <c r="H23" s="4"/>
      <c r="I23" s="4"/>
      <c r="J23" s="4"/>
      <c r="K23" s="5"/>
      <c r="M23" s="8"/>
      <c r="O23" s="54"/>
      <c r="P23" s="4" t="s">
        <v>28</v>
      </c>
      <c r="Q23" s="4"/>
      <c r="R23" s="4"/>
      <c r="S23" s="5"/>
      <c r="T23" s="5"/>
      <c r="U23" s="4"/>
      <c r="V23" s="4"/>
      <c r="W23" s="4"/>
      <c r="X23" s="4"/>
      <c r="Y23" s="4"/>
      <c r="Z23" s="4"/>
      <c r="AA23" s="5"/>
      <c r="AC23" s="8"/>
    </row>
    <row r="24" spans="1:29" x14ac:dyDescent="0.25">
      <c r="A24" s="54"/>
      <c r="B24" s="4" t="s">
        <v>29</v>
      </c>
      <c r="C24" s="4"/>
      <c r="D24" s="4"/>
      <c r="E24" s="5"/>
      <c r="F24" s="5"/>
      <c r="G24" s="4"/>
      <c r="H24" s="4"/>
      <c r="I24" s="4"/>
      <c r="J24" s="4"/>
      <c r="K24" s="5"/>
      <c r="M24" s="8"/>
      <c r="O24" s="54"/>
      <c r="P24" s="4" t="s">
        <v>29</v>
      </c>
      <c r="Q24" s="4"/>
      <c r="R24" s="4"/>
      <c r="S24" s="5"/>
      <c r="T24" s="5"/>
      <c r="U24" s="4"/>
      <c r="V24" s="4"/>
      <c r="W24" s="4"/>
      <c r="X24" s="4"/>
      <c r="Y24" s="4"/>
      <c r="Z24" s="4"/>
      <c r="AA24" s="5"/>
      <c r="AC24" s="8"/>
    </row>
    <row r="25" spans="1:29" x14ac:dyDescent="0.25">
      <c r="A25" s="54"/>
      <c r="B25" s="4" t="s">
        <v>30</v>
      </c>
      <c r="C25" s="4"/>
      <c r="D25" s="4"/>
      <c r="E25" s="5"/>
      <c r="F25" s="5"/>
      <c r="G25" s="4"/>
      <c r="H25" s="4"/>
      <c r="I25" s="4"/>
      <c r="J25" s="4"/>
      <c r="K25" s="5"/>
      <c r="L25" s="7" t="e">
        <f>AVERAGE(I23:I25)</f>
        <v>#DIV/0!</v>
      </c>
      <c r="M25" s="8" t="e">
        <f>STDEV(I23:I25)</f>
        <v>#DIV/0!</v>
      </c>
      <c r="O25" s="54"/>
      <c r="P25" s="4" t="s">
        <v>30</v>
      </c>
      <c r="Q25" s="4"/>
      <c r="R25" s="4"/>
      <c r="S25" s="5"/>
      <c r="T25" s="5"/>
      <c r="U25" s="4"/>
      <c r="V25" s="4"/>
      <c r="W25" s="4"/>
      <c r="X25" s="4"/>
      <c r="Y25" s="4"/>
      <c r="Z25" s="4"/>
      <c r="AA25" s="5"/>
      <c r="AB25" s="7" t="e">
        <f>AVERAGE(Y23:Y25)</f>
        <v>#DIV/0!</v>
      </c>
      <c r="AC25" s="8" t="e">
        <f>STDEV(Y23:Y25)</f>
        <v>#DIV/0!</v>
      </c>
    </row>
    <row r="26" spans="1:29" x14ac:dyDescent="0.25">
      <c r="A26" s="54">
        <v>28</v>
      </c>
      <c r="B26" s="4" t="s">
        <v>25</v>
      </c>
      <c r="C26" s="4"/>
      <c r="D26" s="4"/>
      <c r="E26" s="5"/>
      <c r="F26" s="5"/>
      <c r="G26" s="4"/>
      <c r="H26" s="4"/>
      <c r="I26" s="4"/>
      <c r="J26" s="4"/>
      <c r="K26" s="5"/>
      <c r="O26" s="54">
        <v>28</v>
      </c>
      <c r="P26" s="4" t="s">
        <v>25</v>
      </c>
      <c r="Q26" s="4"/>
      <c r="R26" s="4"/>
      <c r="S26" s="5"/>
      <c r="T26" s="5"/>
      <c r="U26" s="4"/>
      <c r="V26" s="4"/>
      <c r="W26" s="4"/>
      <c r="X26" s="4"/>
      <c r="Y26" s="4"/>
      <c r="Z26" s="4"/>
      <c r="AA26" s="5"/>
    </row>
    <row r="27" spans="1:29" x14ac:dyDescent="0.25">
      <c r="A27" s="54"/>
      <c r="B27" s="4" t="s">
        <v>26</v>
      </c>
      <c r="C27" s="4"/>
      <c r="D27" s="4"/>
      <c r="E27" s="5"/>
      <c r="F27" s="5"/>
      <c r="G27" s="4"/>
      <c r="H27" s="4"/>
      <c r="I27" s="4"/>
      <c r="J27" s="4"/>
      <c r="K27" s="5"/>
      <c r="M27" s="8"/>
      <c r="O27" s="54"/>
      <c r="P27" s="4" t="s">
        <v>26</v>
      </c>
      <c r="Q27" s="4"/>
      <c r="R27" s="4"/>
      <c r="S27" s="5"/>
      <c r="T27" s="5"/>
      <c r="U27" s="4"/>
      <c r="V27" s="4"/>
      <c r="W27" s="4"/>
      <c r="X27" s="4"/>
      <c r="Y27" s="4"/>
      <c r="Z27" s="4"/>
      <c r="AA27" s="5"/>
      <c r="AC27" s="8"/>
    </row>
    <row r="28" spans="1:29" x14ac:dyDescent="0.25">
      <c r="A28" s="54"/>
      <c r="B28" s="4" t="s">
        <v>27</v>
      </c>
      <c r="C28" s="4"/>
      <c r="D28" s="4"/>
      <c r="E28" s="5"/>
      <c r="F28" s="5"/>
      <c r="G28" s="4"/>
      <c r="H28" s="4"/>
      <c r="I28" s="4"/>
      <c r="J28" s="4"/>
      <c r="K28" s="5"/>
      <c r="L28" s="7" t="e">
        <f>AVERAGE(I26:I28)</f>
        <v>#DIV/0!</v>
      </c>
      <c r="M28" s="8" t="e">
        <f>STDEV(I26:I28)</f>
        <v>#DIV/0!</v>
      </c>
      <c r="O28" s="54"/>
      <c r="P28" s="4" t="s">
        <v>27</v>
      </c>
      <c r="Q28" s="4"/>
      <c r="R28" s="4"/>
      <c r="S28" s="5"/>
      <c r="T28" s="5"/>
      <c r="U28" s="4"/>
      <c r="V28" s="4"/>
      <c r="W28" s="4"/>
      <c r="X28" s="4"/>
      <c r="Y28" s="4"/>
      <c r="Z28" s="4"/>
      <c r="AA28" s="5"/>
      <c r="AB28" s="7" t="e">
        <f>AVERAGE(Y26:Y28)</f>
        <v>#DIV/0!</v>
      </c>
      <c r="AC28" s="8" t="e">
        <f>STDEV(Y26:Y28)</f>
        <v>#DIV/0!</v>
      </c>
    </row>
    <row r="29" spans="1:29" x14ac:dyDescent="0.25">
      <c r="A29" s="54"/>
      <c r="B29" s="4" t="s">
        <v>28</v>
      </c>
      <c r="C29" s="4"/>
      <c r="D29" s="4"/>
      <c r="E29" s="5"/>
      <c r="F29" s="5"/>
      <c r="G29" s="4"/>
      <c r="H29" s="4"/>
      <c r="I29" s="4"/>
      <c r="J29" s="4"/>
      <c r="K29" s="5"/>
      <c r="M29" s="8"/>
      <c r="O29" s="54"/>
      <c r="P29" s="4" t="s">
        <v>28</v>
      </c>
      <c r="Q29" s="4"/>
      <c r="R29" s="4"/>
      <c r="S29" s="5"/>
      <c r="T29" s="5"/>
      <c r="U29" s="4"/>
      <c r="V29" s="4"/>
      <c r="W29" s="4"/>
      <c r="X29" s="4"/>
      <c r="Y29" s="4"/>
      <c r="Z29" s="4"/>
      <c r="AA29" s="5"/>
      <c r="AC29" s="8"/>
    </row>
    <row r="30" spans="1:29" x14ac:dyDescent="0.25">
      <c r="A30" s="54"/>
      <c r="B30" s="4" t="s">
        <v>29</v>
      </c>
      <c r="C30" s="4"/>
      <c r="D30" s="4"/>
      <c r="E30" s="5"/>
      <c r="F30" s="5"/>
      <c r="G30" s="4"/>
      <c r="H30" s="4"/>
      <c r="I30" s="4"/>
      <c r="J30" s="4"/>
      <c r="K30" s="5"/>
      <c r="M30" s="8"/>
      <c r="O30" s="54"/>
      <c r="P30" s="4" t="s">
        <v>29</v>
      </c>
      <c r="Q30" s="4"/>
      <c r="R30" s="4"/>
      <c r="S30" s="5"/>
      <c r="T30" s="5"/>
      <c r="U30" s="4"/>
      <c r="V30" s="4"/>
      <c r="W30" s="4"/>
      <c r="X30" s="4"/>
      <c r="Y30" s="4"/>
      <c r="Z30" s="4"/>
      <c r="AA30" s="5"/>
      <c r="AC30" s="8"/>
    </row>
    <row r="31" spans="1:29" x14ac:dyDescent="0.25">
      <c r="A31" s="54"/>
      <c r="B31" s="4" t="s">
        <v>30</v>
      </c>
      <c r="C31" s="4"/>
      <c r="D31" s="4"/>
      <c r="E31" s="5"/>
      <c r="F31" s="5"/>
      <c r="G31" s="4"/>
      <c r="H31" s="4"/>
      <c r="I31" s="4"/>
      <c r="J31" s="4"/>
      <c r="K31" s="5"/>
      <c r="L31" s="7" t="e">
        <f>AVERAGE(I29:I31)</f>
        <v>#DIV/0!</v>
      </c>
      <c r="M31" s="8" t="e">
        <f>STDEV(I29:I31)</f>
        <v>#DIV/0!</v>
      </c>
      <c r="O31" s="54"/>
      <c r="P31" s="4" t="s">
        <v>30</v>
      </c>
      <c r="Q31" s="4"/>
      <c r="R31" s="4"/>
      <c r="S31" s="5"/>
      <c r="T31" s="5"/>
      <c r="U31" s="4"/>
      <c r="V31" s="4"/>
      <c r="W31" s="4"/>
      <c r="X31" s="4"/>
      <c r="Y31" s="4"/>
      <c r="Z31" s="4"/>
      <c r="AA31" s="5"/>
      <c r="AB31" s="7" t="e">
        <f>AVERAGE(Y29:Y31)</f>
        <v>#DIV/0!</v>
      </c>
      <c r="AC31" s="8" t="e">
        <f>STDEV(Y29:Y31)</f>
        <v>#DIV/0!</v>
      </c>
    </row>
    <row r="32" spans="1:29" x14ac:dyDescent="0.25">
      <c r="M32" s="8"/>
    </row>
  </sheetData>
  <mergeCells count="10">
    <mergeCell ref="O2:O7"/>
    <mergeCell ref="O8:O13"/>
    <mergeCell ref="O14:O19"/>
    <mergeCell ref="O20:O25"/>
    <mergeCell ref="O26:O31"/>
    <mergeCell ref="A2:A7"/>
    <mergeCell ref="A8:A13"/>
    <mergeCell ref="A14:A19"/>
    <mergeCell ref="A20:A25"/>
    <mergeCell ref="A26:A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4D8A-5A76-493F-9AA4-008B3791258E}">
  <dimension ref="A1:U62"/>
  <sheetViews>
    <sheetView tabSelected="1" workbookViewId="0">
      <pane ySplit="1" topLeftCell="A2" activePane="bottomLeft" state="frozen"/>
      <selection pane="bottomLeft" activeCell="M3" sqref="M3"/>
    </sheetView>
  </sheetViews>
  <sheetFormatPr defaultRowHeight="15" x14ac:dyDescent="0.25"/>
  <cols>
    <col min="2" max="2" width="7.42578125" bestFit="1" customWidth="1"/>
    <col min="3" max="3" width="12.85546875" bestFit="1" customWidth="1"/>
    <col min="4" max="4" width="10.85546875" bestFit="1" customWidth="1"/>
    <col min="5" max="5" width="12.7109375" bestFit="1" customWidth="1"/>
    <col min="6" max="6" width="10.5703125" bestFit="1" customWidth="1"/>
    <col min="7" max="7" width="10" style="53" bestFit="1" customWidth="1"/>
    <col min="8" max="8" width="12.42578125" bestFit="1" customWidth="1"/>
    <col min="9" max="9" width="8" style="53" bestFit="1" customWidth="1"/>
    <col min="10" max="10" width="14.85546875" bestFit="1" customWidth="1"/>
    <col min="11" max="11" width="2.7109375" style="11" customWidth="1"/>
    <col min="13" max="16" width="12" style="53" bestFit="1" customWidth="1"/>
    <col min="17" max="17" width="10.7109375" bestFit="1" customWidth="1"/>
    <col min="18" max="18" width="12" style="53" bestFit="1" customWidth="1"/>
    <col min="19" max="19" width="9.7109375" bestFit="1" customWidth="1"/>
    <col min="20" max="20" width="12" style="53" bestFit="1" customWidth="1"/>
    <col min="21" max="21" width="7.28515625" bestFit="1" customWidth="1"/>
  </cols>
  <sheetData>
    <row r="1" spans="1:21" x14ac:dyDescent="0.25">
      <c r="A1" s="1" t="s">
        <v>7</v>
      </c>
      <c r="B1" s="2" t="s">
        <v>8</v>
      </c>
      <c r="C1" s="15" t="s">
        <v>9</v>
      </c>
      <c r="D1" s="16" t="s">
        <v>13</v>
      </c>
      <c r="E1" s="16" t="s">
        <v>20</v>
      </c>
      <c r="F1" s="16" t="s">
        <v>11</v>
      </c>
      <c r="G1" s="51" t="s">
        <v>21</v>
      </c>
      <c r="H1" s="16" t="s">
        <v>22</v>
      </c>
      <c r="I1" s="51" t="s">
        <v>23</v>
      </c>
      <c r="J1" s="16" t="s">
        <v>24</v>
      </c>
      <c r="K1" s="6"/>
      <c r="L1" s="6"/>
      <c r="M1" s="61" t="s">
        <v>34</v>
      </c>
      <c r="N1" s="51" t="s">
        <v>31</v>
      </c>
      <c r="O1" s="51" t="s">
        <v>32</v>
      </c>
      <c r="P1" s="62" t="s">
        <v>33</v>
      </c>
      <c r="Q1" s="16" t="s">
        <v>38</v>
      </c>
      <c r="R1" s="60" t="s">
        <v>36</v>
      </c>
      <c r="S1" s="16" t="s">
        <v>39</v>
      </c>
      <c r="T1" s="60" t="s">
        <v>37</v>
      </c>
      <c r="U1" s="16" t="s">
        <v>35</v>
      </c>
    </row>
    <row r="2" spans="1:21" x14ac:dyDescent="0.25">
      <c r="A2" s="56">
        <v>1</v>
      </c>
      <c r="B2" s="14" t="s">
        <v>25</v>
      </c>
      <c r="C2" s="21">
        <v>4.3680000000000003</v>
      </c>
      <c r="D2" s="22">
        <v>13740</v>
      </c>
      <c r="E2" s="21">
        <v>281.60000000000002</v>
      </c>
      <c r="F2" s="22">
        <v>8.6549999999999995E-4</v>
      </c>
      <c r="G2" s="27">
        <v>0.51790000000000003</v>
      </c>
      <c r="H2" s="22">
        <v>1.7990000000000001E-4</v>
      </c>
      <c r="I2" s="27">
        <v>0.84460000000000002</v>
      </c>
      <c r="J2" s="22">
        <v>1.42E-3</v>
      </c>
    </row>
    <row r="3" spans="1:21" x14ac:dyDescent="0.25">
      <c r="A3" s="57"/>
      <c r="B3" s="24" t="s">
        <v>10</v>
      </c>
      <c r="C3" s="22">
        <v>3.891E-2</v>
      </c>
      <c r="D3" s="22">
        <v>15970</v>
      </c>
      <c r="E3" s="21">
        <v>51.52</v>
      </c>
      <c r="F3" s="22">
        <v>5.151E-5</v>
      </c>
      <c r="G3" s="27">
        <v>5.2920000000000002E-2</v>
      </c>
      <c r="H3" s="22">
        <v>1.13E-5</v>
      </c>
      <c r="I3" s="27">
        <v>8.3510000000000008E-3</v>
      </c>
      <c r="J3" s="21"/>
    </row>
    <row r="4" spans="1:21" x14ac:dyDescent="0.25">
      <c r="A4" s="57"/>
      <c r="B4" s="23" t="s">
        <v>26</v>
      </c>
      <c r="C4" s="25">
        <v>3.4580000000000002</v>
      </c>
      <c r="D4" s="26">
        <v>8293</v>
      </c>
      <c r="E4" s="25">
        <v>400.7</v>
      </c>
      <c r="F4" s="26">
        <v>7.3820000000000005E-4</v>
      </c>
      <c r="G4" s="25">
        <v>0.50190000000000001</v>
      </c>
      <c r="H4" s="26">
        <v>2.3049999999999999E-4</v>
      </c>
      <c r="I4" s="25">
        <v>0.84760000000000002</v>
      </c>
      <c r="J4" s="26">
        <v>1.8900000000000001E-4</v>
      </c>
      <c r="K4" s="44"/>
      <c r="L4" s="17"/>
    </row>
    <row r="5" spans="1:21" x14ac:dyDescent="0.25">
      <c r="A5" s="57"/>
      <c r="B5" s="24" t="s">
        <v>10</v>
      </c>
      <c r="C5" s="26">
        <v>3.0089999999999999E-2</v>
      </c>
      <c r="D5" s="26">
        <v>7325</v>
      </c>
      <c r="E5" s="25">
        <v>109.1</v>
      </c>
      <c r="F5" s="26">
        <v>5.3940000000000002E-5</v>
      </c>
      <c r="G5" s="25">
        <v>8.3280000000000007E-2</v>
      </c>
      <c r="H5" s="26">
        <v>1.307E-5</v>
      </c>
      <c r="I5" s="25">
        <v>7.7010000000000004E-3</v>
      </c>
      <c r="J5" s="25"/>
      <c r="K5" s="44"/>
      <c r="L5" s="17"/>
    </row>
    <row r="6" spans="1:21" x14ac:dyDescent="0.25">
      <c r="A6" s="57"/>
      <c r="B6" s="23" t="s">
        <v>27</v>
      </c>
      <c r="C6" s="25">
        <v>3.8420000000000001</v>
      </c>
      <c r="D6" s="26">
        <v>8472</v>
      </c>
      <c r="E6" s="25">
        <v>439.7</v>
      </c>
      <c r="F6" s="26">
        <v>6.7279999999999998E-4</v>
      </c>
      <c r="G6" s="25">
        <v>0.52470000000000006</v>
      </c>
      <c r="H6" s="26">
        <v>2.2010000000000001E-4</v>
      </c>
      <c r="I6" s="25">
        <v>0.84230000000000005</v>
      </c>
      <c r="J6" s="26">
        <v>2.4299999999999999E-3</v>
      </c>
      <c r="K6" s="44"/>
      <c r="L6" s="17" t="s">
        <v>15</v>
      </c>
      <c r="M6" s="53">
        <f>AVERAGE(C2,C4,C6)</f>
        <v>3.8893333333333335</v>
      </c>
      <c r="N6" s="53">
        <f t="shared" ref="N6:O6" si="0">AVERAGE(D2,D4,D6)</f>
        <v>10168.333333333334</v>
      </c>
      <c r="O6" s="53">
        <f t="shared" si="0"/>
        <v>374</v>
      </c>
      <c r="P6" s="53">
        <f>AVERAGE((D2+E2),(D4+E4),(D6+E6))</f>
        <v>10542.333333333334</v>
      </c>
      <c r="Q6" s="59">
        <f>AVERAGE(F2,F4,F6)</f>
        <v>7.5883333333333326E-4</v>
      </c>
      <c r="R6" s="53">
        <f t="shared" ref="R6:U6" si="1">AVERAGE(G2,G4,G6)</f>
        <v>0.51483333333333337</v>
      </c>
      <c r="S6" s="59">
        <f t="shared" si="1"/>
        <v>2.1016666666666666E-4</v>
      </c>
      <c r="T6" s="53">
        <f t="shared" si="1"/>
        <v>0.84483333333333344</v>
      </c>
      <c r="U6" s="59">
        <f t="shared" si="1"/>
        <v>1.3463333333333333E-3</v>
      </c>
    </row>
    <row r="7" spans="1:21" ht="15.75" thickBot="1" x14ac:dyDescent="0.3">
      <c r="A7" s="57"/>
      <c r="B7" s="31" t="s">
        <v>10</v>
      </c>
      <c r="C7" s="32">
        <v>3.3509999999999998E-2</v>
      </c>
      <c r="D7" s="32">
        <v>6389</v>
      </c>
      <c r="E7" s="33">
        <v>105.7</v>
      </c>
      <c r="F7" s="32">
        <v>4.5930000000000002E-5</v>
      </c>
      <c r="G7" s="33">
        <v>7.7219999999999997E-2</v>
      </c>
      <c r="H7" s="32">
        <v>1.2099999999999999E-5</v>
      </c>
      <c r="I7" s="33">
        <v>7.5300000000000002E-3</v>
      </c>
      <c r="J7" s="33"/>
      <c r="K7" s="45"/>
      <c r="L7" s="17" t="s">
        <v>16</v>
      </c>
      <c r="M7" s="53">
        <f>STDEV(C2,C4,C6)</f>
        <v>0.45684278842215881</v>
      </c>
      <c r="N7" s="53">
        <f t="shared" ref="N7:O7" si="2">STDEV(D2,D4,D6)</f>
        <v>3094.448631555118</v>
      </c>
      <c r="O7" s="53">
        <f t="shared" si="2"/>
        <v>82.36243075577606</v>
      </c>
      <c r="P7" s="53">
        <f>STDEV((D2+E2),(D4+E4),(D6+E6))</f>
        <v>3015.1042110237709</v>
      </c>
      <c r="Q7" s="59">
        <f>STDEV(F2,F4,F6)</f>
        <v>9.7992975938754554E-5</v>
      </c>
      <c r="R7" s="53">
        <f t="shared" ref="R7:U7" si="3">STDEV(G2,G4,G6)</f>
        <v>1.1705269468633938E-2</v>
      </c>
      <c r="S7" s="59">
        <f t="shared" si="3"/>
        <v>2.6722524830811422E-5</v>
      </c>
      <c r="T7" s="53">
        <f t="shared" si="3"/>
        <v>2.6576932353703391E-3</v>
      </c>
      <c r="U7" s="59">
        <f t="shared" si="3"/>
        <v>1.1223147211603941E-3</v>
      </c>
    </row>
    <row r="8" spans="1:21" x14ac:dyDescent="0.25">
      <c r="A8" s="57"/>
      <c r="B8" s="28" t="s">
        <v>28</v>
      </c>
      <c r="C8" s="29">
        <v>4.1790000000000003</v>
      </c>
      <c r="D8" s="30">
        <v>97710</v>
      </c>
      <c r="E8" s="29">
        <v>530.9</v>
      </c>
      <c r="F8" s="30">
        <v>8.6109999999999995E-4</v>
      </c>
      <c r="G8" s="29">
        <v>0.53710000000000002</v>
      </c>
      <c r="H8" s="30">
        <v>1.4880000000000001E-4</v>
      </c>
      <c r="I8" s="29">
        <v>0.8589</v>
      </c>
      <c r="J8" s="30">
        <v>2.1930000000000001E-3</v>
      </c>
      <c r="K8" s="44"/>
      <c r="L8" s="17"/>
    </row>
    <row r="9" spans="1:21" x14ac:dyDescent="0.25">
      <c r="A9" s="57"/>
      <c r="B9" s="24" t="s">
        <v>10</v>
      </c>
      <c r="C9" s="26">
        <v>3.6179999999999997E-2</v>
      </c>
      <c r="D9" s="26">
        <v>941900</v>
      </c>
      <c r="E9" s="25">
        <v>69.430000000000007</v>
      </c>
      <c r="F9" s="26">
        <v>5.5810000000000003E-5</v>
      </c>
      <c r="G9" s="25">
        <v>7.1400000000000005E-2</v>
      </c>
      <c r="H9" s="26">
        <v>6.4699999999999999E-6</v>
      </c>
      <c r="I9" s="25">
        <v>6.0829999999999999E-3</v>
      </c>
      <c r="J9" s="25"/>
      <c r="K9" s="44"/>
      <c r="L9" s="17"/>
    </row>
    <row r="10" spans="1:21" x14ac:dyDescent="0.25">
      <c r="A10" s="57"/>
      <c r="B10" s="23" t="s">
        <v>29</v>
      </c>
      <c r="C10" s="25">
        <v>3.851</v>
      </c>
      <c r="D10" s="26">
        <v>27860</v>
      </c>
      <c r="E10" s="25">
        <v>890.6</v>
      </c>
      <c r="F10" s="26">
        <v>4.9359999999999996E-4</v>
      </c>
      <c r="G10" s="25">
        <v>0.46239999999999998</v>
      </c>
      <c r="H10" s="26">
        <v>1.5440000000000001E-4</v>
      </c>
      <c r="I10" s="25">
        <v>0.87949999999999995</v>
      </c>
      <c r="J10" s="26">
        <v>1.5100000000000001E-3</v>
      </c>
      <c r="K10" s="44"/>
      <c r="L10" s="17"/>
    </row>
    <row r="11" spans="1:21" x14ac:dyDescent="0.25">
      <c r="A11" s="57"/>
      <c r="B11" s="24" t="s">
        <v>10</v>
      </c>
      <c r="C11" s="26">
        <v>3.2370000000000003E-2</v>
      </c>
      <c r="D11" s="26">
        <v>83600</v>
      </c>
      <c r="E11" s="25">
        <v>303.2</v>
      </c>
      <c r="F11" s="26">
        <v>4.9669999999999997E-5</v>
      </c>
      <c r="G11" s="25">
        <v>0.13639999999999999</v>
      </c>
      <c r="H11" s="26">
        <v>7.0890000000000002E-6</v>
      </c>
      <c r="I11" s="25">
        <v>6.4310000000000001E-3</v>
      </c>
      <c r="J11" s="25"/>
      <c r="K11" s="44"/>
      <c r="L11" s="17"/>
    </row>
    <row r="12" spans="1:21" x14ac:dyDescent="0.25">
      <c r="A12" s="57"/>
      <c r="B12" s="23" t="s">
        <v>30</v>
      </c>
      <c r="C12" s="25">
        <v>3.9820000000000002</v>
      </c>
      <c r="D12" s="26">
        <v>10660</v>
      </c>
      <c r="E12" s="25">
        <v>869.3</v>
      </c>
      <c r="F12" s="26">
        <v>2.5829999999999999E-4</v>
      </c>
      <c r="G12" s="25">
        <v>0.56499999999999995</v>
      </c>
      <c r="H12" s="26">
        <v>1.3100000000000001E-4</v>
      </c>
      <c r="I12" s="27">
        <v>0.86170000000000002</v>
      </c>
      <c r="J12" s="22">
        <v>1.642E-3</v>
      </c>
      <c r="K12" s="44"/>
      <c r="L12" s="17" t="s">
        <v>15</v>
      </c>
      <c r="M12" s="53">
        <f>AVERAGE(C8,C10,C12)</f>
        <v>4.0040000000000004</v>
      </c>
      <c r="N12" s="53">
        <f t="shared" ref="N12" si="4">AVERAGE(D8,D10,D12)</f>
        <v>45410</v>
      </c>
      <c r="O12" s="53">
        <f t="shared" ref="O12" si="5">AVERAGE(E8,E10,E12)</f>
        <v>763.6</v>
      </c>
      <c r="P12" s="53">
        <f>AVERAGE((D8+E8),(D10+E10),(D12+E12))</f>
        <v>46173.599999999999</v>
      </c>
      <c r="Q12" s="59">
        <f>AVERAGE(F8,F10,F12)</f>
        <v>5.3766666666666665E-4</v>
      </c>
      <c r="R12" s="53">
        <f t="shared" ref="R12" si="6">AVERAGE(G8,G10,G12)</f>
        <v>0.52149999999999996</v>
      </c>
      <c r="S12" s="59">
        <f t="shared" ref="S12" si="7">AVERAGE(H8,H10,H12)</f>
        <v>1.4473333333333335E-4</v>
      </c>
      <c r="T12" s="53">
        <f t="shared" ref="T12" si="8">AVERAGE(I8,I10,I12)</f>
        <v>0.86669999999999991</v>
      </c>
      <c r="U12" s="59">
        <f t="shared" ref="U12" si="9">AVERAGE(J8,J10,J12)</f>
        <v>1.7816666666666666E-3</v>
      </c>
    </row>
    <row r="13" spans="1:21" ht="15.75" thickBot="1" x14ac:dyDescent="0.3">
      <c r="A13" s="58"/>
      <c r="B13" s="31" t="s">
        <v>10</v>
      </c>
      <c r="C13" s="32">
        <v>3.5439999999999999E-2</v>
      </c>
      <c r="D13" s="32">
        <v>3808</v>
      </c>
      <c r="E13" s="32">
        <v>233.5</v>
      </c>
      <c r="F13" s="32">
        <v>1.666E-5</v>
      </c>
      <c r="G13" s="33">
        <v>7.1679999999999994E-2</v>
      </c>
      <c r="H13" s="32">
        <v>6.3500000000000002E-6</v>
      </c>
      <c r="I13" s="37">
        <v>6.5310000000000003E-3</v>
      </c>
      <c r="J13" s="37"/>
      <c r="K13" s="45"/>
      <c r="L13" s="17" t="s">
        <v>16</v>
      </c>
      <c r="M13" s="53">
        <f>STDEV(C8,C10,C12)</f>
        <v>0.16510299815569687</v>
      </c>
      <c r="N13" s="53">
        <f t="shared" ref="N13" si="10">STDEV(D8,D10,D12)</f>
        <v>46102.358941815546</v>
      </c>
      <c r="O13" s="53">
        <f t="shared" ref="O13" si="11">STDEV(E8,E10,E12)</f>
        <v>201.80532698618185</v>
      </c>
      <c r="P13" s="53">
        <f>STDEV((D8+E8),(D10+E10),(D12+E12))</f>
        <v>45906.383982949483</v>
      </c>
      <c r="Q13" s="59">
        <f>STDEV(F8,F10,F12)</f>
        <v>3.0380645703034906E-4</v>
      </c>
      <c r="R13" s="53">
        <f t="shared" ref="R13" si="12">STDEV(G8,G10,G12)</f>
        <v>5.3049128173797533E-2</v>
      </c>
      <c r="S13" s="59">
        <f t="shared" ref="S13" si="13">STDEV(H8,H10,H12)</f>
        <v>1.2218565109428084E-5</v>
      </c>
      <c r="T13" s="53">
        <f t="shared" ref="T13" si="14">STDEV(I8,I10,I12)</f>
        <v>1.1173182178770705E-2</v>
      </c>
      <c r="U13" s="59">
        <f t="shared" ref="U13" si="15">STDEV(J8,J10,J12)</f>
        <v>3.6228763894636726E-4</v>
      </c>
    </row>
    <row r="14" spans="1:21" x14ac:dyDescent="0.25">
      <c r="A14" s="54">
        <v>7</v>
      </c>
      <c r="B14" s="34" t="s">
        <v>25</v>
      </c>
      <c r="C14" s="29">
        <v>6.6689999999999996</v>
      </c>
      <c r="D14" s="30">
        <v>83.53</v>
      </c>
      <c r="E14" s="29">
        <v>356.6</v>
      </c>
      <c r="F14" s="30">
        <v>4.4980000000000003E-3</v>
      </c>
      <c r="G14" s="29">
        <v>1</v>
      </c>
      <c r="H14" s="30">
        <v>1.4339999999999999E-3</v>
      </c>
      <c r="I14" s="38">
        <v>0.84199999999999997</v>
      </c>
      <c r="J14" s="35">
        <v>5.8929999999999996E-4</v>
      </c>
      <c r="K14" s="44"/>
      <c r="L14" s="17"/>
      <c r="Q14" s="9"/>
      <c r="S14" s="9"/>
    </row>
    <row r="15" spans="1:21" x14ac:dyDescent="0.25">
      <c r="A15" s="54"/>
      <c r="B15" s="24" t="s">
        <v>10</v>
      </c>
      <c r="C15" s="26">
        <v>4.4600000000000001E-2</v>
      </c>
      <c r="D15" s="26">
        <v>65.95</v>
      </c>
      <c r="E15" s="26">
        <v>58.04</v>
      </c>
      <c r="F15" s="26">
        <v>4.0740000000000004E-3</v>
      </c>
      <c r="G15" s="25">
        <v>0.36930000000000002</v>
      </c>
      <c r="H15" s="26">
        <v>6.7349999999999997E-5</v>
      </c>
      <c r="I15" s="27">
        <v>9.5680000000000001E-3</v>
      </c>
      <c r="J15" s="27"/>
      <c r="K15" s="44"/>
      <c r="L15" s="17"/>
    </row>
    <row r="16" spans="1:21" x14ac:dyDescent="0.25">
      <c r="A16" s="54"/>
      <c r="B16" s="23" t="s">
        <v>26</v>
      </c>
      <c r="C16" s="25">
        <v>1.2030000000000001</v>
      </c>
      <c r="D16" s="26">
        <v>388.2</v>
      </c>
      <c r="E16" s="25">
        <v>5.508</v>
      </c>
      <c r="F16" s="26">
        <v>2.5400000000000002E-3</v>
      </c>
      <c r="G16" s="25">
        <v>0.76959999999999995</v>
      </c>
      <c r="H16" s="26">
        <v>3.3129999999999999E-6</v>
      </c>
      <c r="I16" s="27">
        <v>0.67279999999999995</v>
      </c>
      <c r="J16" s="22">
        <v>1.449E-4</v>
      </c>
      <c r="K16" s="44"/>
      <c r="L16" s="17"/>
    </row>
    <row r="17" spans="1:21" x14ac:dyDescent="0.25">
      <c r="A17" s="54"/>
      <c r="B17" s="24" t="s">
        <v>10</v>
      </c>
      <c r="C17" s="26">
        <v>25.63</v>
      </c>
      <c r="D17" s="26">
        <v>10.92</v>
      </c>
      <c r="E17" s="26">
        <v>25.64</v>
      </c>
      <c r="F17" s="26">
        <v>4.6180000000000002E-5</v>
      </c>
      <c r="G17" s="25">
        <v>5.0460000000000001E-3</v>
      </c>
      <c r="H17" s="26">
        <v>2.035E-5</v>
      </c>
      <c r="I17" s="27">
        <v>0.31269999999999998</v>
      </c>
      <c r="J17" s="27"/>
      <c r="K17" s="44"/>
      <c r="L17" s="17"/>
    </row>
    <row r="18" spans="1:21" x14ac:dyDescent="0.25">
      <c r="A18" s="54"/>
      <c r="B18" s="23" t="s">
        <v>27</v>
      </c>
      <c r="C18" s="26">
        <v>0.83489999999999998</v>
      </c>
      <c r="D18" s="26">
        <v>475.1</v>
      </c>
      <c r="E18" s="25">
        <v>6.4489999999999998</v>
      </c>
      <c r="F18" s="26">
        <v>2.1099999999999999E-3</v>
      </c>
      <c r="G18" s="25">
        <v>0.76380000000000003</v>
      </c>
      <c r="H18" s="26">
        <v>4.8569999999999999E-4</v>
      </c>
      <c r="I18" s="27">
        <v>0.29260000000000003</v>
      </c>
      <c r="J18" s="22">
        <v>3.0689999999999998E-4</v>
      </c>
      <c r="K18" s="44"/>
      <c r="L18" s="17" t="s">
        <v>15</v>
      </c>
      <c r="M18" s="53">
        <f>AVERAGE(C14,C16,C18)</f>
        <v>2.9022999999999999</v>
      </c>
      <c r="N18" s="53">
        <f t="shared" ref="N18" si="16">AVERAGE(D14,D16,D18)</f>
        <v>315.61</v>
      </c>
      <c r="O18" s="53">
        <f t="shared" ref="O18" si="17">AVERAGE(E14,E16,E18)</f>
        <v>122.85233333333333</v>
      </c>
      <c r="P18" s="53">
        <f>AVERAGE((D14+E14),(D16+E16),(D18+E18))</f>
        <v>438.46233333333333</v>
      </c>
      <c r="Q18" s="59">
        <f>AVERAGE(F14,F16,F18)</f>
        <v>3.0493333333333331E-3</v>
      </c>
      <c r="R18" s="53">
        <f t="shared" ref="R18" si="18">AVERAGE(G14,G16,G18)</f>
        <v>0.84446666666666681</v>
      </c>
      <c r="S18" s="59">
        <f t="shared" ref="S18" si="19">AVERAGE(H14,H16,H18)</f>
        <v>6.410043333333333E-4</v>
      </c>
      <c r="T18" s="53">
        <f t="shared" ref="T18" si="20">AVERAGE(I14,I16,I18)</f>
        <v>0.60246666666666659</v>
      </c>
      <c r="U18" s="59">
        <f t="shared" ref="U18" si="21">AVERAGE(J14,J16,J18)</f>
        <v>3.4703333333333328E-4</v>
      </c>
    </row>
    <row r="19" spans="1:21" ht="15.75" thickBot="1" x14ac:dyDescent="0.3">
      <c r="A19" s="54"/>
      <c r="B19" s="31" t="s">
        <v>10</v>
      </c>
      <c r="C19" s="32">
        <v>5.657</v>
      </c>
      <c r="D19" s="32">
        <v>81.069999999999993</v>
      </c>
      <c r="E19" s="32">
        <v>5.8579999999999997</v>
      </c>
      <c r="F19" s="32">
        <v>1.3760000000000001E-4</v>
      </c>
      <c r="G19" s="33">
        <v>1.076E-2</v>
      </c>
      <c r="H19" s="32">
        <v>4.0539999999999999E-4</v>
      </c>
      <c r="I19" s="37">
        <v>0.1593</v>
      </c>
      <c r="J19" s="37"/>
      <c r="K19" s="45"/>
      <c r="L19" s="17" t="s">
        <v>16</v>
      </c>
      <c r="M19" s="53">
        <f>STDEV(C14,C16,C18)</f>
        <v>3.2672459457469678</v>
      </c>
      <c r="N19" s="53">
        <f t="shared" ref="N19" si="22">STDEV(D14,D16,D18)</f>
        <v>205.630122550175</v>
      </c>
      <c r="O19" s="53">
        <f t="shared" ref="O19" si="23">STDEV(E14,E16,E18)</f>
        <v>202.43196418632442</v>
      </c>
      <c r="P19" s="53">
        <f>STDEV((D14+E14),(D16+E16),(D18+E18))</f>
        <v>43.944239148417807</v>
      </c>
      <c r="Q19" s="59">
        <f>STDEV(F14,F16,F18)</f>
        <v>1.2728712948815106E-3</v>
      </c>
      <c r="R19" s="53">
        <f t="shared" ref="R19" si="24">STDEV(G14,G16,G18)</f>
        <v>0.13472703267471212</v>
      </c>
      <c r="S19" s="59">
        <f t="shared" ref="S19" si="25">STDEV(H14,H16,H18)</f>
        <v>7.2787766826324144E-4</v>
      </c>
      <c r="T19" s="53">
        <f t="shared" ref="T19" si="26">STDEV(I14,I16,I18)</f>
        <v>0.28137194837675861</v>
      </c>
      <c r="U19" s="59">
        <f t="shared" ref="U19" si="27">STDEV(J14,J16,J18)</f>
        <v>2.2490187489955109E-4</v>
      </c>
    </row>
    <row r="20" spans="1:21" x14ac:dyDescent="0.25">
      <c r="A20" s="54"/>
      <c r="B20" s="28" t="s">
        <v>28</v>
      </c>
      <c r="C20" s="35">
        <v>6.4939999999999998</v>
      </c>
      <c r="D20" s="35">
        <v>384.9</v>
      </c>
      <c r="E20" s="38">
        <v>8.7780000000000005</v>
      </c>
      <c r="F20" s="35">
        <v>9.4220000000000003E-5</v>
      </c>
      <c r="G20" s="38">
        <v>0.99970000000000003</v>
      </c>
      <c r="H20" s="35">
        <v>1.1299999999999999E-3</v>
      </c>
      <c r="I20" s="38">
        <v>0.77569999999999995</v>
      </c>
      <c r="J20" s="35">
        <v>7.9230000000000001E-4</v>
      </c>
      <c r="K20" s="44"/>
      <c r="L20" s="17"/>
    </row>
    <row r="21" spans="1:21" x14ac:dyDescent="0.25">
      <c r="A21" s="54"/>
      <c r="B21" s="24" t="s">
        <v>10</v>
      </c>
      <c r="C21" s="22">
        <v>5.7459999999999997E-2</v>
      </c>
      <c r="D21" s="27">
        <v>9.5440000000000005</v>
      </c>
      <c r="E21" s="27">
        <v>6.0679999999999996</v>
      </c>
      <c r="F21" s="22">
        <v>7.7689999999999996E-5</v>
      </c>
      <c r="G21" s="27">
        <v>9.6860000000000002E-2</v>
      </c>
      <c r="H21" s="22">
        <v>9.8189999999999993E-5</v>
      </c>
      <c r="I21" s="27">
        <v>1.057E-2</v>
      </c>
      <c r="J21" s="21"/>
      <c r="K21" s="44"/>
      <c r="L21" s="17"/>
    </row>
    <row r="22" spans="1:21" x14ac:dyDescent="0.25">
      <c r="A22" s="54"/>
      <c r="B22" s="23" t="s">
        <v>29</v>
      </c>
      <c r="C22" s="22">
        <v>6.7279999999999998</v>
      </c>
      <c r="D22" s="22">
        <v>39.17</v>
      </c>
      <c r="E22" s="27">
        <v>331.1</v>
      </c>
      <c r="F22" s="22">
        <v>1.2619999999999999E-2</v>
      </c>
      <c r="G22" s="27">
        <v>1</v>
      </c>
      <c r="H22" s="22">
        <v>1.1559999999999999E-3</v>
      </c>
      <c r="I22" s="27">
        <v>0.82320000000000004</v>
      </c>
      <c r="J22" s="22">
        <v>9.7769999999999997E-4</v>
      </c>
      <c r="K22" s="44"/>
      <c r="L22" s="17"/>
    </row>
    <row r="23" spans="1:21" x14ac:dyDescent="0.25">
      <c r="A23" s="54"/>
      <c r="B23" s="24" t="s">
        <v>10</v>
      </c>
      <c r="C23" s="22">
        <v>4.6120000000000001E-2</v>
      </c>
      <c r="D23" s="27">
        <v>40.090000000000003</v>
      </c>
      <c r="E23" s="27">
        <v>31.07</v>
      </c>
      <c r="F23" s="22">
        <v>1.474E-2</v>
      </c>
      <c r="G23" s="27">
        <v>0.55910000000000004</v>
      </c>
      <c r="H23" s="22">
        <v>4.6669999999999999E-5</v>
      </c>
      <c r="I23" s="27">
        <v>8.0619999999999997E-3</v>
      </c>
      <c r="J23" s="21"/>
      <c r="K23" s="44"/>
      <c r="L23" s="17"/>
    </row>
    <row r="24" spans="1:21" x14ac:dyDescent="0.25">
      <c r="A24" s="54"/>
      <c r="B24" s="23" t="s">
        <v>30</v>
      </c>
      <c r="C24" s="22">
        <v>4.7240000000000002</v>
      </c>
      <c r="D24" s="22">
        <v>369.2</v>
      </c>
      <c r="E24" s="27">
        <v>1.855</v>
      </c>
      <c r="F24" s="22">
        <v>1.1280000000000001E-3</v>
      </c>
      <c r="G24" s="27">
        <v>0.82950000000000002</v>
      </c>
      <c r="H24" s="22">
        <v>1.1880000000000001E-6</v>
      </c>
      <c r="I24" s="27">
        <v>0.91090000000000004</v>
      </c>
      <c r="J24" s="22">
        <v>1.9570000000000001E-4</v>
      </c>
      <c r="K24" s="44"/>
      <c r="L24" s="17" t="s">
        <v>15</v>
      </c>
      <c r="M24" s="53">
        <f>AVERAGE(C20,C22,C24)</f>
        <v>5.9819999999999993</v>
      </c>
      <c r="N24" s="53">
        <f t="shared" ref="N24" si="28">AVERAGE(D20,D22,D24)</f>
        <v>264.42333333333335</v>
      </c>
      <c r="O24" s="53">
        <f t="shared" ref="O24" si="29">AVERAGE(E20,E22,E24)</f>
        <v>113.91100000000002</v>
      </c>
      <c r="P24" s="53">
        <f>AVERAGE((D20+E20),(D22+E22),(D24+E24))</f>
        <v>378.3343333333334</v>
      </c>
      <c r="Q24" s="59">
        <f>AVERAGE(F20,F22,F24)</f>
        <v>4.6140733333333338E-3</v>
      </c>
      <c r="R24" s="53">
        <f t="shared" ref="R24" si="30">AVERAGE(G20,G22,G24)</f>
        <v>0.94306666666666672</v>
      </c>
      <c r="S24" s="59">
        <f t="shared" ref="S24" si="31">AVERAGE(H20,H22,H24)</f>
        <v>7.6239599999999993E-4</v>
      </c>
      <c r="T24" s="53">
        <f t="shared" ref="T24" si="32">AVERAGE(I20,I22,I24)</f>
        <v>0.83660000000000012</v>
      </c>
      <c r="U24" s="59">
        <f t="shared" ref="U24" si="33">AVERAGE(J20,J22,J24)</f>
        <v>6.5523333333333334E-4</v>
      </c>
    </row>
    <row r="25" spans="1:21" ht="15.75" thickBot="1" x14ac:dyDescent="0.3">
      <c r="A25" s="54"/>
      <c r="B25" s="31" t="s">
        <v>10</v>
      </c>
      <c r="C25" s="36">
        <v>2.8620000000000001</v>
      </c>
      <c r="D25" s="37">
        <v>6.2560000000000002</v>
      </c>
      <c r="E25" s="37">
        <v>2.8780000000000001</v>
      </c>
      <c r="F25" s="36">
        <v>2.1080000000000001E-5</v>
      </c>
      <c r="G25" s="37">
        <v>4.529E-3</v>
      </c>
      <c r="H25" s="36">
        <v>2.4609999999999998E-6</v>
      </c>
      <c r="I25" s="37">
        <v>0.33679999999999999</v>
      </c>
      <c r="J25" s="40"/>
      <c r="K25" s="45"/>
      <c r="L25" s="17" t="s">
        <v>16</v>
      </c>
      <c r="M25" s="53">
        <f>STDEV(C20,C22,C24)</f>
        <v>1.0957244179080827</v>
      </c>
      <c r="N25" s="53">
        <f t="shared" ref="N25" si="34">STDEV(D20,D22,D24)</f>
        <v>195.23299063768221</v>
      </c>
      <c r="O25" s="53">
        <f t="shared" ref="O25" si="35">STDEV(E20,E22,E24)</f>
        <v>188.12304025025747</v>
      </c>
      <c r="P25" s="53">
        <f>STDEV((D20+E20),(D22+E22),(D24+E24))</f>
        <v>13.293800672995401</v>
      </c>
      <c r="Q25" s="59">
        <f>STDEV(F20,F22,F24)</f>
        <v>6.9525766170631534E-3</v>
      </c>
      <c r="R25" s="53">
        <f t="shared" ref="R25" si="36">STDEV(G20,G22,G24)</f>
        <v>9.8351732741895986E-2</v>
      </c>
      <c r="S25" s="59">
        <f t="shared" ref="S25" si="37">STDEV(H20,H22,H24)</f>
        <v>6.5935363383240713E-4</v>
      </c>
      <c r="T25" s="53">
        <f t="shared" ref="T25" si="38">STDEV(I20,I22,I24)</f>
        <v>6.8588847489952809E-2</v>
      </c>
      <c r="U25" s="59">
        <f t="shared" ref="U25" si="39">STDEV(J20,J22,J24)</f>
        <v>4.0862140586774611E-4</v>
      </c>
    </row>
    <row r="26" spans="1:21" x14ac:dyDescent="0.25">
      <c r="A26" s="54">
        <v>14</v>
      </c>
      <c r="B26" s="34" t="s">
        <v>25</v>
      </c>
      <c r="C26" s="39">
        <v>13.27</v>
      </c>
      <c r="D26" s="35">
        <v>125100</v>
      </c>
      <c r="E26" s="39">
        <v>18.87</v>
      </c>
      <c r="F26" s="35">
        <v>4.1710000000000002E-3</v>
      </c>
      <c r="G26" s="38">
        <v>0.55520000000000003</v>
      </c>
      <c r="H26" s="35">
        <v>4.8840000000000003E-3</v>
      </c>
      <c r="I26" s="38">
        <v>0.42730000000000001</v>
      </c>
      <c r="J26" s="35">
        <v>2.541E-4</v>
      </c>
      <c r="K26" s="44"/>
      <c r="L26" s="17"/>
    </row>
    <row r="27" spans="1:21" x14ac:dyDescent="0.25">
      <c r="A27" s="54"/>
      <c r="B27" s="24" t="s">
        <v>10</v>
      </c>
      <c r="C27" s="22">
        <v>0.45100000000000001</v>
      </c>
      <c r="D27" s="22">
        <v>20470000</v>
      </c>
      <c r="E27" s="21">
        <v>24.88</v>
      </c>
      <c r="F27" s="22">
        <v>6.0280000000000004E-3</v>
      </c>
      <c r="G27" s="27">
        <v>0.1729</v>
      </c>
      <c r="H27" s="22">
        <v>6.5339999999999999E-3</v>
      </c>
      <c r="I27" s="27">
        <v>0.13489999999999999</v>
      </c>
      <c r="J27" s="21"/>
      <c r="K27" s="44"/>
      <c r="L27" s="17"/>
    </row>
    <row r="28" spans="1:21" x14ac:dyDescent="0.25">
      <c r="A28" s="54"/>
      <c r="B28" s="23" t="s">
        <v>26</v>
      </c>
      <c r="C28" s="21">
        <v>12.69</v>
      </c>
      <c r="D28" s="22">
        <v>343700</v>
      </c>
      <c r="E28" s="21">
        <v>26.59</v>
      </c>
      <c r="F28" s="22">
        <v>3.9449999999999997E-3</v>
      </c>
      <c r="G28" s="27">
        <v>0.60019999999999996</v>
      </c>
      <c r="H28" s="22">
        <v>6.2249999999999996E-3</v>
      </c>
      <c r="I28" s="27">
        <v>0.37959999999999999</v>
      </c>
      <c r="J28" s="22">
        <v>3.213E-4</v>
      </c>
      <c r="K28" s="44"/>
      <c r="L28" s="17"/>
    </row>
    <row r="29" spans="1:21" x14ac:dyDescent="0.25">
      <c r="A29" s="54"/>
      <c r="B29" s="24" t="s">
        <v>10</v>
      </c>
      <c r="C29" s="22">
        <v>0.48259999999999997</v>
      </c>
      <c r="D29" s="22">
        <v>221500000</v>
      </c>
      <c r="E29" s="21">
        <v>25.2</v>
      </c>
      <c r="F29" s="22">
        <v>4.6449999999999998E-3</v>
      </c>
      <c r="G29" s="27">
        <v>0.1598</v>
      </c>
      <c r="H29" s="22">
        <v>5.5050000000000003E-3</v>
      </c>
      <c r="I29" s="27">
        <v>9.2020000000000005E-2</v>
      </c>
      <c r="J29" s="21"/>
      <c r="K29" s="44"/>
      <c r="L29" s="17"/>
    </row>
    <row r="30" spans="1:21" x14ac:dyDescent="0.25">
      <c r="A30" s="54"/>
      <c r="B30" s="23" t="s">
        <v>27</v>
      </c>
      <c r="C30" s="21">
        <v>12.09</v>
      </c>
      <c r="D30" s="22">
        <v>594.6</v>
      </c>
      <c r="E30" s="21">
        <v>25.97</v>
      </c>
      <c r="F30" s="22">
        <v>6.3369999999999995E-4</v>
      </c>
      <c r="G30" s="27">
        <v>0.77569999999999995</v>
      </c>
      <c r="H30" s="22">
        <v>3.581E-3</v>
      </c>
      <c r="I30" s="27">
        <v>0.56879999999999997</v>
      </c>
      <c r="J30" s="22">
        <v>5.7459999999999998E-4</v>
      </c>
      <c r="K30" s="44"/>
      <c r="L30" s="17" t="s">
        <v>15</v>
      </c>
      <c r="M30" s="53">
        <f>AVERAGE(C26,C28,C30)</f>
        <v>12.683333333333332</v>
      </c>
      <c r="N30" s="53">
        <f t="shared" ref="N30" si="40">AVERAGE(D26,D28,D30)</f>
        <v>156464.86666666667</v>
      </c>
      <c r="O30" s="53">
        <f t="shared" ref="O30" si="41">AVERAGE(E26,E28,E30)</f>
        <v>23.810000000000002</v>
      </c>
      <c r="P30" s="53">
        <f>AVERAGE((D26+E26),(D28+E28),(D30+E30))</f>
        <v>156488.67666666667</v>
      </c>
      <c r="Q30" s="59">
        <f>AVERAGE(F26,F28,F30)</f>
        <v>2.9165666666666665E-3</v>
      </c>
      <c r="R30" s="53">
        <f t="shared" ref="R30" si="42">AVERAGE(G26,G28,G30)</f>
        <v>0.64369999999999994</v>
      </c>
      <c r="S30" s="59">
        <f t="shared" ref="S30" si="43">AVERAGE(H26,H28,H30)</f>
        <v>4.8966666666666672E-3</v>
      </c>
      <c r="T30" s="53">
        <f t="shared" ref="T30" si="44">AVERAGE(I26,I28,I30)</f>
        <v>0.45856666666666662</v>
      </c>
      <c r="U30" s="59">
        <f t="shared" ref="U30" si="45">AVERAGE(J26,J28,J30)</f>
        <v>3.8333333333333334E-4</v>
      </c>
    </row>
    <row r="31" spans="1:21" ht="15.75" thickBot="1" x14ac:dyDescent="0.3">
      <c r="A31" s="54"/>
      <c r="B31" s="31" t="s">
        <v>10</v>
      </c>
      <c r="C31" s="36">
        <v>0.1177</v>
      </c>
      <c r="D31" s="36">
        <v>84.44</v>
      </c>
      <c r="E31" s="40">
        <v>19.649999999999999</v>
      </c>
      <c r="F31" s="36">
        <v>6.0229999999999995E-4</v>
      </c>
      <c r="G31" s="37">
        <v>0.14979999999999999</v>
      </c>
      <c r="H31" s="36">
        <v>7.6059999999999995E-4</v>
      </c>
      <c r="I31" s="37">
        <v>2.0289999999999999E-2</v>
      </c>
      <c r="J31" s="40"/>
      <c r="K31" s="45"/>
      <c r="L31" s="17" t="s">
        <v>16</v>
      </c>
      <c r="M31" s="53">
        <f>STDEV(C26,C28,C30)</f>
        <v>0.59002824791134634</v>
      </c>
      <c r="N31" s="53">
        <f t="shared" ref="N31" si="46">STDEV(D26,D28,D30)</f>
        <v>173689.79539124726</v>
      </c>
      <c r="O31" s="53">
        <f t="shared" ref="O31" si="47">STDEV(E26,E28,E30)</f>
        <v>4.2893822399035431</v>
      </c>
      <c r="P31" s="53">
        <f>STDEV((D26+E26),(D28+E28),(D30+E30))</f>
        <v>173690.77067532443</v>
      </c>
      <c r="Q31" s="59">
        <f>STDEV(F26,F28,F30)</f>
        <v>1.9802472480307453E-3</v>
      </c>
      <c r="R31" s="53">
        <f t="shared" ref="R31" si="48">STDEV(G26,G28,G30)</f>
        <v>0.11650858337478835</v>
      </c>
      <c r="S31" s="59">
        <f t="shared" ref="S31" si="49">STDEV(H26,H28,H30)</f>
        <v>1.3220455110673508E-3</v>
      </c>
      <c r="T31" s="53">
        <f t="shared" ref="T31" si="50">STDEV(I26,I28,I30)</f>
        <v>9.8399000672432305E-2</v>
      </c>
      <c r="U31" s="59">
        <f t="shared" ref="U31" si="51">STDEV(J26,J28,J30)</f>
        <v>1.6901527544376966E-4</v>
      </c>
    </row>
    <row r="32" spans="1:21" x14ac:dyDescent="0.25">
      <c r="A32" s="54"/>
      <c r="B32" s="28" t="s">
        <v>28</v>
      </c>
      <c r="C32" s="39">
        <v>13.49</v>
      </c>
      <c r="D32" s="35">
        <v>458.5</v>
      </c>
      <c r="E32" s="39">
        <v>31.16</v>
      </c>
      <c r="F32" s="35">
        <v>4.5019999999999999E-3</v>
      </c>
      <c r="G32" s="38">
        <v>0.59119999999999995</v>
      </c>
      <c r="H32" s="35">
        <v>1.356E-3</v>
      </c>
      <c r="I32" s="38">
        <v>0.50619999999999998</v>
      </c>
      <c r="J32" s="35">
        <v>3.5980000000000002E-4</v>
      </c>
    </row>
    <row r="33" spans="1:21" x14ac:dyDescent="0.25">
      <c r="A33" s="54"/>
      <c r="B33" s="24" t="s">
        <v>10</v>
      </c>
      <c r="C33" s="22">
        <v>0.30480000000000002</v>
      </c>
      <c r="D33" s="22">
        <v>68.42</v>
      </c>
      <c r="E33" s="21">
        <v>6.4980000000000002</v>
      </c>
      <c r="F33" s="22">
        <v>6.2489999999999996E-4</v>
      </c>
      <c r="G33" s="27">
        <v>3.9539999999999999E-2</v>
      </c>
      <c r="H33" s="22">
        <v>5.3010000000000004E-4</v>
      </c>
      <c r="I33" s="27">
        <v>4.4179999999999997E-2</v>
      </c>
      <c r="J33" s="21"/>
    </row>
    <row r="34" spans="1:21" x14ac:dyDescent="0.25">
      <c r="A34" s="54"/>
      <c r="B34" s="23" t="s">
        <v>29</v>
      </c>
      <c r="C34" s="21">
        <v>12.14</v>
      </c>
      <c r="D34" s="22">
        <v>1140000</v>
      </c>
      <c r="E34" s="21">
        <v>46.18</v>
      </c>
      <c r="F34" s="22">
        <v>1.183E-3</v>
      </c>
      <c r="G34" s="27">
        <v>0.6865</v>
      </c>
      <c r="H34" s="22">
        <v>7.7869999999999997E-3</v>
      </c>
      <c r="I34" s="27">
        <v>0.34379999999999999</v>
      </c>
      <c r="J34" s="22">
        <v>2.8860000000000002E-4</v>
      </c>
    </row>
    <row r="35" spans="1:21" x14ac:dyDescent="0.25">
      <c r="A35" s="54"/>
      <c r="B35" s="24" t="s">
        <v>10</v>
      </c>
      <c r="C35" s="22">
        <v>0.28810000000000002</v>
      </c>
      <c r="D35" s="22">
        <v>1529000000</v>
      </c>
      <c r="E35" s="21">
        <v>29.04</v>
      </c>
      <c r="F35" s="22">
        <v>1.23E-3</v>
      </c>
      <c r="G35" s="27">
        <v>0.1552</v>
      </c>
      <c r="H35" s="22">
        <v>2.0839999999999999E-3</v>
      </c>
      <c r="I35" s="27">
        <v>2.564E-2</v>
      </c>
      <c r="J35" s="21"/>
    </row>
    <row r="36" spans="1:21" x14ac:dyDescent="0.25">
      <c r="A36" s="54"/>
      <c r="B36" s="23" t="s">
        <v>30</v>
      </c>
      <c r="C36" s="21">
        <v>13.15</v>
      </c>
      <c r="D36" s="22">
        <v>1261</v>
      </c>
      <c r="E36" s="21">
        <v>28.1</v>
      </c>
      <c r="F36" s="22">
        <v>2.8960000000000001E-3</v>
      </c>
      <c r="G36" s="27">
        <v>0.64180000000000004</v>
      </c>
      <c r="H36" s="22">
        <v>3.9779999999999998E-3</v>
      </c>
      <c r="I36" s="27">
        <v>0.37490000000000001</v>
      </c>
      <c r="J36" s="22">
        <v>1.939E-4</v>
      </c>
      <c r="L36" s="17" t="s">
        <v>15</v>
      </c>
      <c r="M36" s="53">
        <f>AVERAGE(C32,C34,C36)</f>
        <v>12.926666666666668</v>
      </c>
      <c r="N36" s="53">
        <f t="shared" ref="N36" si="52">AVERAGE(D32,D34,D36)</f>
        <v>380573.16666666669</v>
      </c>
      <c r="O36" s="53">
        <f t="shared" ref="O36" si="53">AVERAGE(E32,E34,E36)</f>
        <v>35.146666666666668</v>
      </c>
      <c r="P36" s="53">
        <f>AVERAGE((D32+E32),(D34+E34),(D36+E36))</f>
        <v>380608.3133333333</v>
      </c>
      <c r="Q36" s="59">
        <f>AVERAGE(F32,F34,F36)</f>
        <v>2.8603333333333332E-3</v>
      </c>
      <c r="R36" s="53">
        <f t="shared" ref="R36" si="54">AVERAGE(G32,G34,G36)</f>
        <v>0.63983333333333325</v>
      </c>
      <c r="S36" s="59">
        <f t="shared" ref="S36" si="55">AVERAGE(H32,H34,H36)</f>
        <v>4.3736666666666672E-3</v>
      </c>
      <c r="T36" s="53">
        <f t="shared" ref="T36" si="56">AVERAGE(I32,I34,I36)</f>
        <v>0.40829999999999994</v>
      </c>
      <c r="U36" s="59">
        <f t="shared" ref="U36" si="57">AVERAGE(J32,J34,J36)</f>
        <v>2.807666666666667E-4</v>
      </c>
    </row>
    <row r="37" spans="1:21" ht="15.75" thickBot="1" x14ac:dyDescent="0.3">
      <c r="A37" s="54"/>
      <c r="B37" s="31" t="s">
        <v>10</v>
      </c>
      <c r="C37" s="36">
        <v>0.54659999999999997</v>
      </c>
      <c r="D37" s="36">
        <v>1792</v>
      </c>
      <c r="E37" s="40">
        <v>13.8</v>
      </c>
      <c r="F37" s="36">
        <v>1.9220000000000001E-3</v>
      </c>
      <c r="G37" s="37">
        <v>9.8619999999999999E-2</v>
      </c>
      <c r="H37" s="36">
        <v>2.5530000000000001E-3</v>
      </c>
      <c r="I37" s="37">
        <v>6.5949999999999995E-2</v>
      </c>
      <c r="J37" s="40"/>
      <c r="K37" s="46"/>
      <c r="L37" s="17" t="s">
        <v>16</v>
      </c>
      <c r="M37" s="53">
        <f>STDEV(C32,C34,C36)</f>
        <v>0.70216332383095392</v>
      </c>
      <c r="N37" s="53">
        <f t="shared" ref="N37" si="58">STDEV(D32,D34,D36)</f>
        <v>657683.05238282017</v>
      </c>
      <c r="O37" s="53">
        <f t="shared" ref="O37" si="59">STDEV(E32,E34,E36)</f>
        <v>9.6768658838145196</v>
      </c>
      <c r="P37" s="53">
        <f>STDEV((D32+E32),(D34+E34),(D36+E36))</f>
        <v>657692.60659634275</v>
      </c>
      <c r="Q37" s="59">
        <f>STDEV(F32,F34,F36)</f>
        <v>1.6597874361897469E-3</v>
      </c>
      <c r="R37" s="53">
        <f t="shared" ref="R37" si="60">STDEV(G32,G34,G36)</f>
        <v>4.7680429248627115E-2</v>
      </c>
      <c r="S37" s="59">
        <f t="shared" ref="S37" si="61">STDEV(H32,H34,H36)</f>
        <v>3.2337059750900858E-3</v>
      </c>
      <c r="T37" s="53">
        <f t="shared" ref="T37" si="62">STDEV(I32,I34,I36)</f>
        <v>8.6198085825614737E-2</v>
      </c>
      <c r="U37" s="59">
        <f t="shared" ref="U37" si="63">STDEV(J32,J34,J36)</f>
        <v>8.3226938747819719E-5</v>
      </c>
    </row>
    <row r="38" spans="1:21" x14ac:dyDescent="0.25">
      <c r="A38" s="54">
        <v>21</v>
      </c>
      <c r="B38" s="34" t="s">
        <v>25</v>
      </c>
      <c r="C38" s="39">
        <v>17.89</v>
      </c>
      <c r="D38" s="39">
        <v>913.3</v>
      </c>
      <c r="E38" s="39">
        <v>39.9</v>
      </c>
      <c r="F38" s="35">
        <v>5.4799999999999996E-3</v>
      </c>
      <c r="G38" s="38">
        <v>0.48920000000000002</v>
      </c>
      <c r="H38" s="35">
        <v>4.7289999999999997E-3</v>
      </c>
      <c r="I38" s="38">
        <v>0.44140000000000001</v>
      </c>
      <c r="J38" s="35">
        <v>3.97E-4</v>
      </c>
    </row>
    <row r="39" spans="1:21" x14ac:dyDescent="0.25">
      <c r="A39" s="54"/>
      <c r="B39" s="24" t="s">
        <v>10</v>
      </c>
      <c r="C39" s="22">
        <v>0.42809999999999998</v>
      </c>
      <c r="D39" s="21">
        <v>866</v>
      </c>
      <c r="E39" s="21">
        <v>51.04</v>
      </c>
      <c r="F39" s="22">
        <v>4.4809999999999997E-3</v>
      </c>
      <c r="G39" s="27">
        <v>0.1578</v>
      </c>
      <c r="H39" s="22">
        <v>3.9350000000000001E-3</v>
      </c>
      <c r="I39" s="27">
        <v>9.4049999999999995E-2</v>
      </c>
      <c r="J39" s="21"/>
    </row>
    <row r="40" spans="1:21" x14ac:dyDescent="0.25">
      <c r="A40" s="54"/>
      <c r="B40" s="23" t="s">
        <v>26</v>
      </c>
      <c r="C40" s="21">
        <v>17.760000000000002</v>
      </c>
      <c r="D40" s="22">
        <v>5757000</v>
      </c>
      <c r="E40" s="21">
        <v>135.5</v>
      </c>
      <c r="F40" s="22">
        <v>1.475E-3</v>
      </c>
      <c r="G40" s="27">
        <v>0.70669999999999999</v>
      </c>
      <c r="H40" s="22">
        <v>9.4610000000000007E-3</v>
      </c>
      <c r="I40" s="27">
        <v>0.33139999999999997</v>
      </c>
      <c r="J40" s="22">
        <v>4.3829999999999997E-4</v>
      </c>
    </row>
    <row r="41" spans="1:21" x14ac:dyDescent="0.25">
      <c r="A41" s="54"/>
      <c r="B41" s="24" t="s">
        <v>10</v>
      </c>
      <c r="C41" s="22">
        <v>0.59430000000000005</v>
      </c>
      <c r="D41" s="22">
        <v>90740000000</v>
      </c>
      <c r="E41" s="21">
        <v>302.2</v>
      </c>
      <c r="F41" s="22">
        <v>4.535E-3</v>
      </c>
      <c r="G41" s="27">
        <v>0.43859999999999999</v>
      </c>
      <c r="H41" s="22">
        <v>5.339E-3</v>
      </c>
      <c r="I41" s="27">
        <v>6.6030000000000005E-2</v>
      </c>
      <c r="J41" s="21"/>
    </row>
    <row r="42" spans="1:21" x14ac:dyDescent="0.25">
      <c r="A42" s="54"/>
      <c r="B42" s="41" t="s">
        <v>27</v>
      </c>
      <c r="C42" s="42">
        <v>6.6000000000000003E-6</v>
      </c>
      <c r="D42" s="42">
        <v>1881</v>
      </c>
      <c r="E42" s="43">
        <v>18.62</v>
      </c>
      <c r="F42" s="42">
        <v>5.5649999999999996E-3</v>
      </c>
      <c r="G42" s="52">
        <v>0.57279999999999998</v>
      </c>
      <c r="H42" s="42">
        <v>3.121E-7</v>
      </c>
      <c r="I42" s="52">
        <v>0.74539999999999995</v>
      </c>
      <c r="J42" s="22">
        <v>9.9450000000000005E-5</v>
      </c>
      <c r="K42" s="47"/>
      <c r="L42" s="17" t="s">
        <v>15</v>
      </c>
      <c r="M42" s="53">
        <f>AVERAGE(C38,C40,C42)</f>
        <v>11.883335533333335</v>
      </c>
      <c r="N42" s="53">
        <f t="shared" ref="N42" si="64">AVERAGE(D38,D40,D42)</f>
        <v>1919931.4333333333</v>
      </c>
      <c r="O42" s="53">
        <f t="shared" ref="O42" si="65">AVERAGE(E38,E40,E42)</f>
        <v>64.673333333333332</v>
      </c>
      <c r="P42" s="53">
        <f>AVERAGE((D38+E38),(D40+E40),(D42+E42))</f>
        <v>1919996.1066666667</v>
      </c>
      <c r="Q42" s="59">
        <f>AVERAGE(F38,F40,F42)</f>
        <v>4.1733333333333336E-3</v>
      </c>
      <c r="R42" s="53">
        <f t="shared" ref="R42" si="66">AVERAGE(G38,G40,G42)</f>
        <v>0.58956666666666668</v>
      </c>
      <c r="S42" s="59">
        <f t="shared" ref="S42" si="67">AVERAGE(H38,H40,H42)</f>
        <v>4.7301040333333341E-3</v>
      </c>
      <c r="T42" s="53">
        <f t="shared" ref="T42" si="68">AVERAGE(I38,I40,I42)</f>
        <v>0.50606666666666655</v>
      </c>
      <c r="U42" s="59">
        <f t="shared" ref="U42" si="69">AVERAGE(J38,J40,J42)</f>
        <v>3.1158333333333336E-4</v>
      </c>
    </row>
    <row r="43" spans="1:21" ht="15.75" thickBot="1" x14ac:dyDescent="0.3">
      <c r="A43" s="54"/>
      <c r="B43" s="31" t="s">
        <v>10</v>
      </c>
      <c r="C43" s="36">
        <v>98.48</v>
      </c>
      <c r="D43" s="36">
        <v>597</v>
      </c>
      <c r="E43" s="40">
        <v>98.54</v>
      </c>
      <c r="F43" s="36">
        <v>1.3070000000000001E-4</v>
      </c>
      <c r="G43" s="37">
        <v>8.352E-3</v>
      </c>
      <c r="H43" s="36">
        <v>2.1639999999999999E-6</v>
      </c>
      <c r="I43" s="37">
        <v>0.3352</v>
      </c>
      <c r="J43" s="40"/>
      <c r="K43" s="48"/>
      <c r="L43" s="17" t="s">
        <v>16</v>
      </c>
      <c r="M43" s="53">
        <f>STDEV(C38,C40,C42)</f>
        <v>10.291470006920674</v>
      </c>
      <c r="N43" s="53">
        <f t="shared" ref="N43" si="70">STDEV(D38,D40,D42)</f>
        <v>3322998.8900219128</v>
      </c>
      <c r="O43" s="53">
        <f t="shared" ref="O43" si="71">STDEV(E38,E40,E42)</f>
        <v>62.253691724534143</v>
      </c>
      <c r="P43" s="53">
        <f>STDEV((D38+E38),(D40+E40),(D42+E42))</f>
        <v>3323060.226181671</v>
      </c>
      <c r="Q43" s="59">
        <f>STDEV(F38,F40,F42)</f>
        <v>2.3372116577951027E-3</v>
      </c>
      <c r="R43" s="53">
        <f t="shared" ref="R43" si="72">STDEV(G38,G40,G42)</f>
        <v>0.10971510075342068</v>
      </c>
      <c r="S43" s="59">
        <f t="shared" ref="S43" si="73">STDEV(H38,H40,H42)</f>
        <v>4.7303440466279819E-3</v>
      </c>
      <c r="T43" s="53">
        <f t="shared" ref="T43" si="74">STDEV(I38,I40,I42)</f>
        <v>0.21444191132643226</v>
      </c>
      <c r="U43" s="59">
        <f t="shared" ref="U43" si="75">STDEV(J38,J40,J42)</f>
        <v>1.8486978074670106E-4</v>
      </c>
    </row>
    <row r="44" spans="1:21" x14ac:dyDescent="0.25">
      <c r="A44" s="54"/>
      <c r="B44" s="28" t="s">
        <v>28</v>
      </c>
      <c r="C44" s="35">
        <v>19.37</v>
      </c>
      <c r="D44" s="35">
        <v>438.2</v>
      </c>
      <c r="E44" s="39">
        <v>51.23</v>
      </c>
      <c r="F44" s="35">
        <v>8.1189999999999995E-3</v>
      </c>
      <c r="G44" s="38">
        <v>0.57789999999999997</v>
      </c>
      <c r="H44" s="35">
        <v>1.8600000000000001E-3</v>
      </c>
      <c r="I44" s="38">
        <v>0.46379999999999999</v>
      </c>
      <c r="J44" s="35">
        <v>6.1720000000000004E-4</v>
      </c>
    </row>
    <row r="45" spans="1:21" x14ac:dyDescent="0.25">
      <c r="A45" s="54"/>
      <c r="B45" s="24" t="s">
        <v>10</v>
      </c>
      <c r="C45" s="22">
        <v>0.40350000000000003</v>
      </c>
      <c r="D45" s="22">
        <v>194.1</v>
      </c>
      <c r="E45" s="21">
        <v>10.64</v>
      </c>
      <c r="F45" s="22">
        <v>9.1160000000000004E-4</v>
      </c>
      <c r="G45" s="27">
        <v>7.7579999999999996E-2</v>
      </c>
      <c r="H45" s="22">
        <v>5.7370000000000001E-4</v>
      </c>
      <c r="I45" s="27">
        <v>3.7650000000000003E-2</v>
      </c>
      <c r="J45" s="21"/>
    </row>
    <row r="46" spans="1:21" x14ac:dyDescent="0.25">
      <c r="A46" s="54"/>
      <c r="B46" s="23" t="s">
        <v>29</v>
      </c>
      <c r="C46" s="22">
        <v>16.47</v>
      </c>
      <c r="D46" s="22">
        <v>787.9</v>
      </c>
      <c r="E46" s="21">
        <v>27.38</v>
      </c>
      <c r="F46" s="22">
        <v>9.3310000000000008E-3</v>
      </c>
      <c r="G46" s="27">
        <v>0.433</v>
      </c>
      <c r="H46" s="22">
        <v>4.5999999999999999E-3</v>
      </c>
      <c r="I46" s="27">
        <v>0.39739999999999998</v>
      </c>
      <c r="J46" s="22">
        <v>4.5679999999999999E-4</v>
      </c>
    </row>
    <row r="47" spans="1:21" x14ac:dyDescent="0.25">
      <c r="A47" s="54"/>
      <c r="B47" s="24" t="s">
        <v>10</v>
      </c>
      <c r="C47" s="22">
        <v>0.65620000000000001</v>
      </c>
      <c r="D47" s="22">
        <v>1149</v>
      </c>
      <c r="E47" s="21">
        <v>29.78</v>
      </c>
      <c r="F47" s="22">
        <v>5.9199999999999999E-3</v>
      </c>
      <c r="G47" s="27">
        <v>0.13669999999999999</v>
      </c>
      <c r="H47" s="22">
        <v>4.8999999999999998E-3</v>
      </c>
      <c r="I47" s="27">
        <v>0.1124</v>
      </c>
      <c r="J47" s="21"/>
    </row>
    <row r="48" spans="1:21" x14ac:dyDescent="0.25">
      <c r="A48" s="54"/>
      <c r="B48" s="23" t="s">
        <v>30</v>
      </c>
      <c r="C48" s="22">
        <v>17.88</v>
      </c>
      <c r="D48" s="22">
        <v>1042</v>
      </c>
      <c r="E48" s="21">
        <v>46</v>
      </c>
      <c r="F48" s="22">
        <v>5.8259999999999996E-3</v>
      </c>
      <c r="G48" s="27">
        <v>0.59050000000000002</v>
      </c>
      <c r="H48" s="22">
        <v>4.9630000000000004E-3</v>
      </c>
      <c r="I48" s="27">
        <v>0.3589</v>
      </c>
      <c r="J48" s="22">
        <v>3.5629999999999999E-4</v>
      </c>
      <c r="L48" s="17" t="s">
        <v>15</v>
      </c>
      <c r="M48" s="53">
        <f>AVERAGE(C44,C46,C48)</f>
        <v>17.906666666666666</v>
      </c>
      <c r="N48" s="53">
        <f t="shared" ref="N48" si="76">AVERAGE(D44,D46,D48)</f>
        <v>756.0333333333333</v>
      </c>
      <c r="O48" s="53">
        <f t="shared" ref="O48" si="77">AVERAGE(E44,E46,E48)</f>
        <v>41.536666666666669</v>
      </c>
      <c r="P48" s="53">
        <f>AVERAGE((D44+E44),(D46+E46),(D48+E48))</f>
        <v>797.57</v>
      </c>
      <c r="Q48" s="59">
        <f>AVERAGE(F44,F46,F48)</f>
        <v>7.7586666666666663E-3</v>
      </c>
      <c r="R48" s="53">
        <f t="shared" ref="R48" si="78">AVERAGE(G44,G46,G48)</f>
        <v>0.53379999999999994</v>
      </c>
      <c r="S48" s="59">
        <f t="shared" ref="S48" si="79">AVERAGE(H44,H46,H48)</f>
        <v>3.8076666666666671E-3</v>
      </c>
      <c r="T48" s="53">
        <f t="shared" ref="T48" si="80">AVERAGE(I44,I46,I48)</f>
        <v>0.40670000000000001</v>
      </c>
      <c r="U48" s="59">
        <f t="shared" ref="U48" si="81">AVERAGE(J44,J46,J48)</f>
        <v>4.7676666666666669E-4</v>
      </c>
    </row>
    <row r="49" spans="1:21" ht="15.75" thickBot="1" x14ac:dyDescent="0.3">
      <c r="A49" s="54"/>
      <c r="B49" s="31" t="s">
        <v>10</v>
      </c>
      <c r="C49" s="36">
        <v>0.73529999999999995</v>
      </c>
      <c r="D49" s="36">
        <v>1104</v>
      </c>
      <c r="E49" s="40">
        <v>27.47</v>
      </c>
      <c r="F49" s="36">
        <v>3.333E-3</v>
      </c>
      <c r="G49" s="37">
        <v>0.1169</v>
      </c>
      <c r="H49" s="36">
        <v>2.9940000000000001E-3</v>
      </c>
      <c r="I49" s="37">
        <v>6.9379999999999997E-2</v>
      </c>
      <c r="J49" s="40"/>
      <c r="K49" s="48"/>
      <c r="L49" s="17" t="s">
        <v>16</v>
      </c>
      <c r="M49" s="53">
        <f>STDEV(C44,C46,C48)</f>
        <v>1.4501838963846401</v>
      </c>
      <c r="N49" s="53">
        <f t="shared" ref="N49" si="82">STDEV(D44,D46,D48)</f>
        <v>303.15874279547569</v>
      </c>
      <c r="O49" s="53">
        <f t="shared" ref="O49" si="83">STDEV(E44,E46,E48)</f>
        <v>12.535814027550556</v>
      </c>
      <c r="P49" s="53">
        <f>STDEV((D44+E44),(D46+E46),(D48+E48))</f>
        <v>299.6777340744552</v>
      </c>
      <c r="Q49" s="59">
        <f>STDEV(F44,F46,F48)</f>
        <v>1.7800663845298961E-3</v>
      </c>
      <c r="R49" s="53">
        <f t="shared" ref="R49" si="84">STDEV(G44,G46,G48)</f>
        <v>8.7522397133533894E-2</v>
      </c>
      <c r="S49" s="59">
        <f t="shared" ref="S49" si="85">STDEV(H44,H46,H48)</f>
        <v>1.6964658361821889E-3</v>
      </c>
      <c r="T49" s="53">
        <f t="shared" ref="T49" si="86">STDEV(I44,I46,I48)</f>
        <v>5.3064771741711751E-2</v>
      </c>
      <c r="U49" s="59">
        <f t="shared" ref="U49" si="87">STDEV(J44,J46,J48)</f>
        <v>1.3159104579466393E-4</v>
      </c>
    </row>
    <row r="50" spans="1:21" x14ac:dyDescent="0.25">
      <c r="A50" s="54">
        <v>28</v>
      </c>
      <c r="B50" s="34" t="s">
        <v>25</v>
      </c>
      <c r="C50" s="39">
        <v>20.41</v>
      </c>
      <c r="D50" s="35">
        <v>2203</v>
      </c>
      <c r="E50" s="39">
        <v>165.8</v>
      </c>
      <c r="F50" s="35">
        <v>1.1950000000000001E-3</v>
      </c>
      <c r="G50" s="38">
        <v>0.82099999999999995</v>
      </c>
      <c r="H50" s="35">
        <v>8.966E-3</v>
      </c>
      <c r="I50" s="38">
        <v>0.35099999999999998</v>
      </c>
      <c r="J50" s="35">
        <v>4.5370000000000002E-4</v>
      </c>
    </row>
    <row r="51" spans="1:21" x14ac:dyDescent="0.25">
      <c r="A51" s="54"/>
      <c r="B51" s="24" t="s">
        <v>10</v>
      </c>
      <c r="C51" s="22">
        <v>0.46800000000000003</v>
      </c>
      <c r="D51" s="22">
        <v>11380</v>
      </c>
      <c r="E51" s="21">
        <v>279.10000000000002</v>
      </c>
      <c r="F51" s="22">
        <v>2.8470000000000001E-3</v>
      </c>
      <c r="G51" s="27">
        <v>0.40889999999999999</v>
      </c>
      <c r="H51" s="22">
        <v>3.5170000000000002E-3</v>
      </c>
      <c r="I51" s="27">
        <v>4.9390000000000003E-2</v>
      </c>
      <c r="J51" s="21"/>
    </row>
    <row r="52" spans="1:21" x14ac:dyDescent="0.25">
      <c r="A52" s="54"/>
      <c r="B52" s="23" t="s">
        <v>26</v>
      </c>
      <c r="C52" s="21">
        <v>20.14</v>
      </c>
      <c r="D52" s="22">
        <v>3962000</v>
      </c>
      <c r="E52" s="21">
        <v>174.6</v>
      </c>
      <c r="F52" s="22">
        <v>1.186E-3</v>
      </c>
      <c r="G52" s="27">
        <v>0.80249999999999999</v>
      </c>
      <c r="H52" s="22">
        <v>1.06E-2</v>
      </c>
      <c r="I52" s="27">
        <v>0.31519999999999998</v>
      </c>
      <c r="J52" s="22">
        <v>5.5000000000000003E-4</v>
      </c>
    </row>
    <row r="53" spans="1:21" x14ac:dyDescent="0.25">
      <c r="A53" s="54"/>
      <c r="B53" s="24" t="s">
        <v>10</v>
      </c>
      <c r="C53" s="22">
        <v>0.61809999999999998</v>
      </c>
      <c r="D53" s="22">
        <v>47490000000</v>
      </c>
      <c r="E53" s="21">
        <v>372.2</v>
      </c>
      <c r="F53" s="22">
        <v>3.771E-3</v>
      </c>
      <c r="G53" s="27">
        <v>0.45219999999999999</v>
      </c>
      <c r="H53" s="22">
        <v>4.8300000000000001E-3</v>
      </c>
      <c r="I53" s="27">
        <v>5.5930000000000001E-2</v>
      </c>
      <c r="J53" s="21"/>
    </row>
    <row r="54" spans="1:21" x14ac:dyDescent="0.25">
      <c r="A54" s="54"/>
      <c r="B54" s="23" t="s">
        <v>27</v>
      </c>
      <c r="C54" s="22">
        <v>9.7530000000000002E-4</v>
      </c>
      <c r="D54" s="22">
        <v>5001</v>
      </c>
      <c r="E54" s="21">
        <v>23.54</v>
      </c>
      <c r="F54" s="22">
        <v>6.3109999999999998E-3</v>
      </c>
      <c r="G54" s="27">
        <v>0.56289999999999996</v>
      </c>
      <c r="H54" s="22">
        <v>2.0980000000000001E-6</v>
      </c>
      <c r="I54" s="27">
        <v>0.60580000000000001</v>
      </c>
      <c r="J54" s="22">
        <v>1.119E-4</v>
      </c>
      <c r="L54" s="17" t="s">
        <v>15</v>
      </c>
      <c r="M54" s="53">
        <f>AVERAGE(C50,C52,C54)</f>
        <v>13.516991766666665</v>
      </c>
      <c r="N54" s="53">
        <f t="shared" ref="N54" si="88">AVERAGE(D50,D52,D54)</f>
        <v>1323068</v>
      </c>
      <c r="O54" s="53">
        <f t="shared" ref="O54" si="89">AVERAGE(E50,E52,E54)</f>
        <v>121.31333333333333</v>
      </c>
      <c r="P54" s="53">
        <f>AVERAGE((D50+E50),(D52+E52),(D54+E54))</f>
        <v>1323189.3133333332</v>
      </c>
      <c r="Q54" s="59">
        <f>AVERAGE(F50,F52,F54)</f>
        <v>2.8973333333333334E-3</v>
      </c>
      <c r="R54" s="53">
        <f t="shared" ref="R54" si="90">AVERAGE(G50,G52,G54)</f>
        <v>0.7288</v>
      </c>
      <c r="S54" s="59">
        <f t="shared" ref="S54" si="91">AVERAGE(H50,H52,H54)</f>
        <v>6.522699333333333E-3</v>
      </c>
      <c r="T54" s="53">
        <f t="shared" ref="T54" si="92">AVERAGE(I50,I52,I54)</f>
        <v>0.42399999999999993</v>
      </c>
      <c r="U54" s="59">
        <f t="shared" ref="U54" si="93">AVERAGE(J50,J52,J54)</f>
        <v>3.7186666666666674E-4</v>
      </c>
    </row>
    <row r="55" spans="1:21" ht="15.75" thickBot="1" x14ac:dyDescent="0.3">
      <c r="A55" s="54"/>
      <c r="B55" s="31" t="s">
        <v>10</v>
      </c>
      <c r="C55" s="36">
        <v>83.51</v>
      </c>
      <c r="D55" s="36">
        <v>5305</v>
      </c>
      <c r="E55" s="40">
        <v>83.66</v>
      </c>
      <c r="F55" s="36">
        <v>1.649E-4</v>
      </c>
      <c r="G55" s="37">
        <v>1.057E-2</v>
      </c>
      <c r="H55" s="36">
        <v>9.2080000000000006E-6</v>
      </c>
      <c r="I55" s="37">
        <v>0.2611</v>
      </c>
      <c r="J55" s="40"/>
      <c r="K55" s="49"/>
      <c r="L55" s="17" t="s">
        <v>16</v>
      </c>
      <c r="M55" s="53">
        <f>STDEV(C50,C52,C54)</f>
        <v>11.70599209146339</v>
      </c>
      <c r="N55" s="53">
        <f t="shared" ref="N55" si="94">STDEV(D50,D52,D54)</f>
        <v>2285382.5790595762</v>
      </c>
      <c r="O55" s="53">
        <f t="shared" ref="O55" si="95">STDEV(E50,E52,E54)</f>
        <v>84.788433959670073</v>
      </c>
      <c r="P55" s="53">
        <f>STDEV((D50+E50),(D52+E52),(D54+E54))</f>
        <v>2285428.684223399</v>
      </c>
      <c r="Q55" s="59">
        <f>STDEV(F50,F52,F54)</f>
        <v>2.9563254782471655E-3</v>
      </c>
      <c r="R55" s="53">
        <f t="shared" ref="R55" si="96">STDEV(G50,G52,G54)</f>
        <v>0.14397107348352955</v>
      </c>
      <c r="S55" s="59">
        <f t="shared" ref="S55" si="97">STDEV(H50,H52,H54)</f>
        <v>5.7058014608993663E-3</v>
      </c>
      <c r="T55" s="53">
        <f t="shared" ref="T55" si="98">STDEV(I50,I52,I54)</f>
        <v>0.15845769151417066</v>
      </c>
      <c r="U55" s="59">
        <f t="shared" ref="U55" si="99">STDEV(J50,J52,J54)</f>
        <v>2.3022906709043787E-4</v>
      </c>
    </row>
    <row r="56" spans="1:21" x14ac:dyDescent="0.25">
      <c r="A56" s="54"/>
      <c r="B56" s="28" t="s">
        <v>28</v>
      </c>
      <c r="C56" s="35">
        <v>21.16</v>
      </c>
      <c r="D56" s="35">
        <v>442.2</v>
      </c>
      <c r="E56" s="39">
        <v>74.94</v>
      </c>
      <c r="F56" s="35">
        <v>7.1050000000000002E-3</v>
      </c>
      <c r="G56" s="38">
        <v>0.59299999999999997</v>
      </c>
      <c r="H56" s="35">
        <v>4.1060000000000003E-3</v>
      </c>
      <c r="I56" s="38">
        <v>0.36199999999999999</v>
      </c>
      <c r="J56" s="35">
        <v>5.6389999999999999E-4</v>
      </c>
      <c r="K56" s="50"/>
      <c r="L56" s="9"/>
    </row>
    <row r="57" spans="1:21" x14ac:dyDescent="0.25">
      <c r="A57" s="54"/>
      <c r="B57" s="24" t="s">
        <v>10</v>
      </c>
      <c r="C57" s="22">
        <v>0.7046</v>
      </c>
      <c r="D57" s="22">
        <v>258.8</v>
      </c>
      <c r="E57" s="21">
        <v>34.86</v>
      </c>
      <c r="F57" s="22">
        <v>2.2469999999999999E-3</v>
      </c>
      <c r="G57" s="27">
        <v>0.15359999999999999</v>
      </c>
      <c r="H57" s="22">
        <v>1.642E-3</v>
      </c>
      <c r="I57" s="27">
        <v>4.8370000000000003E-2</v>
      </c>
      <c r="J57" s="21"/>
    </row>
    <row r="58" spans="1:21" x14ac:dyDescent="0.25">
      <c r="A58" s="54"/>
      <c r="B58" s="23" t="s">
        <v>29</v>
      </c>
      <c r="C58" s="22">
        <v>17.71</v>
      </c>
      <c r="D58" s="22">
        <v>44970</v>
      </c>
      <c r="E58" s="21">
        <v>106.2</v>
      </c>
      <c r="F58" s="22">
        <v>2.0960000000000002E-3</v>
      </c>
      <c r="G58" s="27">
        <v>0.68500000000000005</v>
      </c>
      <c r="H58" s="22">
        <v>1.24E-2</v>
      </c>
      <c r="I58" s="27">
        <v>0.2767</v>
      </c>
      <c r="J58" s="22">
        <v>4.8579999999999999E-4</v>
      </c>
      <c r="K58" s="50"/>
      <c r="L58" s="9"/>
    </row>
    <row r="59" spans="1:21" x14ac:dyDescent="0.25">
      <c r="A59" s="54"/>
      <c r="B59" s="24" t="s">
        <v>10</v>
      </c>
      <c r="C59" s="22">
        <v>1.0189999999999999</v>
      </c>
      <c r="D59" s="22">
        <v>11550000</v>
      </c>
      <c r="E59" s="21">
        <v>270.5</v>
      </c>
      <c r="F59" s="22">
        <v>7.8530000000000006E-3</v>
      </c>
      <c r="G59" s="27">
        <v>0.46179999999999999</v>
      </c>
      <c r="H59" s="22">
        <v>9.5119999999999996E-3</v>
      </c>
      <c r="I59" s="27">
        <v>8.6029999999999995E-2</v>
      </c>
      <c r="J59" s="21"/>
      <c r="K59" s="50"/>
      <c r="L59" s="9"/>
    </row>
    <row r="60" spans="1:21" x14ac:dyDescent="0.25">
      <c r="A60" s="54"/>
      <c r="B60" s="23" t="s">
        <v>30</v>
      </c>
      <c r="C60" s="22">
        <v>20.05</v>
      </c>
      <c r="D60" s="22">
        <v>6092000</v>
      </c>
      <c r="E60" s="21">
        <v>73.13</v>
      </c>
      <c r="F60" s="22">
        <v>3.4220000000000001E-3</v>
      </c>
      <c r="G60" s="27">
        <v>0.63880000000000003</v>
      </c>
      <c r="H60" s="22">
        <v>8.4869999999999998E-3</v>
      </c>
      <c r="I60" s="27">
        <v>0.30020000000000002</v>
      </c>
      <c r="J60" s="22">
        <v>3.3359999999999998E-4</v>
      </c>
      <c r="K60" s="50"/>
      <c r="L60" s="17" t="s">
        <v>15</v>
      </c>
      <c r="M60" s="53">
        <f>AVERAGE(C56,C58,C60)</f>
        <v>19.64</v>
      </c>
      <c r="N60" s="53">
        <f t="shared" ref="N60" si="100">AVERAGE(D56,D58,D60)</f>
        <v>2045804.0666666667</v>
      </c>
      <c r="O60" s="53">
        <f t="shared" ref="O60" si="101">AVERAGE(E56,E58,E60)</f>
        <v>84.756666666666661</v>
      </c>
      <c r="P60" s="53">
        <f>AVERAGE((D56+E56),(D58+E58),(D60+E60))</f>
        <v>2045888.8233333332</v>
      </c>
      <c r="Q60" s="59">
        <f>AVERAGE(F56,F58,F60)</f>
        <v>4.2076666666666668E-3</v>
      </c>
      <c r="R60" s="53">
        <f t="shared" ref="R60" si="102">AVERAGE(G56,G58,G60)</f>
        <v>0.63893333333333335</v>
      </c>
      <c r="S60" s="59">
        <f t="shared" ref="S60" si="103">AVERAGE(H56,H58,H60)</f>
        <v>8.3309999999999999E-3</v>
      </c>
      <c r="T60" s="53">
        <f t="shared" ref="T60" si="104">AVERAGE(I56,I58,I60)</f>
        <v>0.31296666666666667</v>
      </c>
      <c r="U60" s="59">
        <f t="shared" ref="U60" si="105">AVERAGE(J56,J58,J60)</f>
        <v>4.6110000000000004E-4</v>
      </c>
    </row>
    <row r="61" spans="1:21" ht="15.75" thickBot="1" x14ac:dyDescent="0.3">
      <c r="A61" s="54"/>
      <c r="B61" s="31" t="s">
        <v>10</v>
      </c>
      <c r="C61" s="36">
        <v>1.1359999999999999</v>
      </c>
      <c r="D61" s="36">
        <v>119900000000</v>
      </c>
      <c r="E61" s="40">
        <v>105</v>
      </c>
      <c r="F61" s="36">
        <v>6.3550000000000004E-3</v>
      </c>
      <c r="G61" s="37">
        <v>0.25440000000000002</v>
      </c>
      <c r="H61" s="36">
        <v>6.6860000000000001E-3</v>
      </c>
      <c r="I61" s="37">
        <v>8.9580000000000007E-2</v>
      </c>
      <c r="J61" s="40"/>
      <c r="K61" s="49"/>
      <c r="L61" s="17" t="s">
        <v>16</v>
      </c>
      <c r="M61" s="53">
        <f>STDEV(C56,C58,C60)</f>
        <v>1.7611643875572771</v>
      </c>
      <c r="N61" s="53">
        <f t="shared" ref="N61" si="106">STDEV(D56,D58,D60)</f>
        <v>3504179.1948237484</v>
      </c>
      <c r="O61" s="53">
        <f t="shared" ref="O61" si="107">STDEV(E56,E58,E60)</f>
        <v>18.592510140734984</v>
      </c>
      <c r="P61" s="53">
        <f>STDEV((D56+E56),(D58+E58),(D60+E60))</f>
        <v>3504169.225379067</v>
      </c>
      <c r="Q61" s="59">
        <f>STDEV(F56,F58,F60)</f>
        <v>2.5952792399534454E-3</v>
      </c>
      <c r="R61" s="53">
        <f t="shared" ref="R61" si="108">STDEV(G56,G58,G60)</f>
        <v>4.6000144927307973E-2</v>
      </c>
      <c r="S61" s="59">
        <f t="shared" ref="S61" si="109">STDEV(H56,H58,H60)</f>
        <v>4.1492000433818559E-3</v>
      </c>
      <c r="T61" s="53">
        <f t="shared" ref="T61" si="110">STDEV(I56,I58,I60)</f>
        <v>4.405977000999102E-2</v>
      </c>
      <c r="U61" s="59">
        <f t="shared" ref="U61" si="111">STDEV(J56,J58,J60)</f>
        <v>1.171199812158455E-4</v>
      </c>
    </row>
    <row r="62" spans="1:21" x14ac:dyDescent="0.25">
      <c r="K62" s="50"/>
    </row>
  </sheetData>
  <mergeCells count="5">
    <mergeCell ref="A38:A49"/>
    <mergeCell ref="A50:A61"/>
    <mergeCell ref="A2:A13"/>
    <mergeCell ref="A14:A25"/>
    <mergeCell ref="A26:A3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22881-0415-4C8A-9DF9-2DE483B27D2A}">
  <dimension ref="A1:AD31"/>
  <sheetViews>
    <sheetView workbookViewId="0">
      <pane ySplit="1" topLeftCell="A2" activePane="bottomLeft" state="frozen"/>
      <selection pane="bottomLeft" activeCell="K34" sqref="K34"/>
    </sheetView>
  </sheetViews>
  <sheetFormatPr defaultRowHeight="15" x14ac:dyDescent="0.25"/>
  <cols>
    <col min="2" max="2" width="7.42578125" bestFit="1" customWidth="1"/>
    <col min="3" max="3" width="12.85546875" bestFit="1" customWidth="1"/>
    <col min="4" max="4" width="8.28515625" customWidth="1"/>
    <col min="5" max="5" width="10.5703125" bestFit="1" customWidth="1"/>
    <col min="6" max="6" width="8.28515625" customWidth="1"/>
    <col min="7" max="7" width="7" bestFit="1" customWidth="1"/>
    <col min="8" max="8" width="8.28515625" customWidth="1"/>
    <col min="9" max="9" width="10.85546875" bestFit="1" customWidth="1"/>
    <col min="10" max="10" width="8.28515625" customWidth="1"/>
    <col min="11" max="11" width="14.5703125" bestFit="1" customWidth="1"/>
    <col min="12" max="12" width="11.85546875" bestFit="1" customWidth="1"/>
    <col min="13" max="13" width="8.42578125" bestFit="1" customWidth="1"/>
    <col min="14" max="14" width="2.5703125" style="11" customWidth="1"/>
    <col min="16" max="16" width="7.42578125" bestFit="1" customWidth="1"/>
    <col min="17" max="17" width="12.85546875" bestFit="1" customWidth="1"/>
    <col min="18" max="18" width="8.28515625" customWidth="1"/>
    <col min="19" max="19" width="9.7109375" bestFit="1" customWidth="1"/>
    <col min="20" max="20" width="8.28515625" customWidth="1"/>
    <col min="21" max="21" width="7" bestFit="1" customWidth="1"/>
    <col min="22" max="22" width="8.28515625" customWidth="1"/>
    <col min="23" max="23" width="14.140625" bestFit="1" customWidth="1"/>
    <col min="24" max="24" width="8.28515625" customWidth="1"/>
    <col min="25" max="25" width="10.28515625" bestFit="1" customWidth="1"/>
    <col min="26" max="26" width="8.28515625" customWidth="1"/>
    <col min="27" max="27" width="14.5703125" bestFit="1" customWidth="1"/>
    <col min="28" max="28" width="11.85546875" bestFit="1" customWidth="1"/>
    <col min="29" max="29" width="8.42578125" bestFit="1" customWidth="1"/>
    <col min="30" max="30" width="2.5703125" style="11" customWidth="1"/>
  </cols>
  <sheetData>
    <row r="1" spans="1:29" x14ac:dyDescent="0.25">
      <c r="A1" s="6" t="s">
        <v>7</v>
      </c>
      <c r="B1" s="2" t="s">
        <v>8</v>
      </c>
      <c r="C1" s="2" t="s">
        <v>9</v>
      </c>
      <c r="D1" s="13" t="s">
        <v>10</v>
      </c>
      <c r="E1" s="2" t="s">
        <v>11</v>
      </c>
      <c r="F1" s="13" t="s">
        <v>10</v>
      </c>
      <c r="G1" s="2" t="s">
        <v>12</v>
      </c>
      <c r="H1" s="13" t="s">
        <v>10</v>
      </c>
      <c r="I1" s="2" t="s">
        <v>13</v>
      </c>
      <c r="J1" s="13" t="s">
        <v>10</v>
      </c>
      <c r="K1" s="10" t="s">
        <v>14</v>
      </c>
      <c r="L1" s="6" t="s">
        <v>15</v>
      </c>
      <c r="M1" s="6" t="s">
        <v>16</v>
      </c>
      <c r="O1" s="1" t="s">
        <v>7</v>
      </c>
      <c r="P1" s="2" t="s">
        <v>8</v>
      </c>
      <c r="Q1" s="2" t="s">
        <v>9</v>
      </c>
      <c r="R1" s="13" t="s">
        <v>10</v>
      </c>
      <c r="S1" s="2" t="s">
        <v>17</v>
      </c>
      <c r="T1" s="13" t="s">
        <v>10</v>
      </c>
      <c r="U1" s="2" t="s">
        <v>12</v>
      </c>
      <c r="V1" s="13" t="s">
        <v>10</v>
      </c>
      <c r="W1" s="6" t="s">
        <v>18</v>
      </c>
      <c r="X1" s="13" t="s">
        <v>10</v>
      </c>
      <c r="Y1" s="2" t="s">
        <v>19</v>
      </c>
      <c r="Z1" s="13" t="s">
        <v>10</v>
      </c>
      <c r="AA1" s="3" t="s">
        <v>14</v>
      </c>
      <c r="AB1" s="6" t="s">
        <v>15</v>
      </c>
      <c r="AC1" s="6" t="s">
        <v>16</v>
      </c>
    </row>
    <row r="2" spans="1:29" x14ac:dyDescent="0.25">
      <c r="A2" s="55">
        <v>1</v>
      </c>
      <c r="B2" s="4" t="s">
        <v>25</v>
      </c>
      <c r="C2" s="21">
        <v>3.8439999999999999</v>
      </c>
      <c r="D2" s="21"/>
      <c r="E2" s="22">
        <v>4.7659999999999998E-4</v>
      </c>
      <c r="F2" s="22"/>
      <c r="G2" s="21">
        <v>0.86299999999999999</v>
      </c>
      <c r="H2" s="21"/>
      <c r="I2" s="21">
        <v>4996</v>
      </c>
      <c r="J2" s="21"/>
      <c r="K2" s="22">
        <v>3.8960000000000002E-3</v>
      </c>
      <c r="O2" s="55">
        <v>1</v>
      </c>
      <c r="P2" s="4" t="s">
        <v>25</v>
      </c>
      <c r="Q2" s="21">
        <v>3.9159999999999999</v>
      </c>
      <c r="R2" s="21"/>
      <c r="S2" s="22">
        <v>3.1189999999999999E-4</v>
      </c>
      <c r="T2" s="22"/>
      <c r="U2" s="21">
        <v>0.92369999999999997</v>
      </c>
      <c r="V2" s="21"/>
      <c r="W2" s="21">
        <v>3.1349999999999998E-4</v>
      </c>
      <c r="X2" s="21"/>
      <c r="Y2" s="21">
        <v>1.919</v>
      </c>
      <c r="Z2" s="21"/>
      <c r="AA2" s="22">
        <v>5.7780000000000001E-3</v>
      </c>
    </row>
    <row r="3" spans="1:29" x14ac:dyDescent="0.25">
      <c r="A3" s="55"/>
      <c r="B3" s="4" t="s">
        <v>26</v>
      </c>
      <c r="C3" s="21">
        <v>3.98</v>
      </c>
      <c r="D3" s="21"/>
      <c r="E3" s="22">
        <v>9.4229999999999997E-4</v>
      </c>
      <c r="F3" s="22"/>
      <c r="G3" s="21">
        <v>0.80989999999999995</v>
      </c>
      <c r="H3" s="21"/>
      <c r="I3" s="21">
        <v>1470</v>
      </c>
      <c r="J3" s="21"/>
      <c r="K3" s="22">
        <v>5.849E-3</v>
      </c>
      <c r="O3" s="55"/>
      <c r="P3" s="4" t="s">
        <v>26</v>
      </c>
      <c r="Q3" s="21">
        <v>4.0430000000000001</v>
      </c>
      <c r="R3" s="21"/>
      <c r="S3" s="22">
        <v>7.8089999999999995E-4</v>
      </c>
      <c r="T3" s="22"/>
      <c r="U3" s="21">
        <v>0.84450000000000003</v>
      </c>
      <c r="V3" s="21"/>
      <c r="W3" s="21">
        <v>1.6490000000000001E-3</v>
      </c>
      <c r="X3" s="21"/>
      <c r="Y3" s="21">
        <v>735.8</v>
      </c>
      <c r="Z3" s="21"/>
      <c r="AA3" s="22">
        <v>3.516E-3</v>
      </c>
    </row>
    <row r="4" spans="1:29" x14ac:dyDescent="0.25">
      <c r="A4" s="55"/>
      <c r="B4" s="4" t="s">
        <v>27</v>
      </c>
      <c r="C4" s="21">
        <v>4.0810000000000004</v>
      </c>
      <c r="D4" s="21"/>
      <c r="E4" s="22">
        <v>6.9950000000000003E-4</v>
      </c>
      <c r="F4" s="22"/>
      <c r="G4" s="21">
        <v>0.84089999999999998</v>
      </c>
      <c r="H4" s="21"/>
      <c r="I4" s="21">
        <v>3417</v>
      </c>
      <c r="J4" s="21"/>
      <c r="K4" s="22">
        <v>5.8209999999999998E-3</v>
      </c>
      <c r="L4" s="7">
        <f>AVERAGE(I2:I4)</f>
        <v>3294.3333333333335</v>
      </c>
      <c r="M4" s="8">
        <f>STDEV(I2:I4)</f>
        <v>1766.1977050526743</v>
      </c>
      <c r="O4" s="55"/>
      <c r="P4" s="4" t="s">
        <v>27</v>
      </c>
      <c r="Q4" s="21">
        <v>4.101</v>
      </c>
      <c r="R4" s="21"/>
      <c r="S4" s="22">
        <v>6.6100000000000002E-4</v>
      </c>
      <c r="T4" s="22"/>
      <c r="U4" s="21">
        <v>0.85160000000000002</v>
      </c>
      <c r="V4" s="21"/>
      <c r="W4" s="21">
        <v>1.1329999999999999E-3</v>
      </c>
      <c r="X4" s="21"/>
      <c r="Y4" s="21">
        <v>2418</v>
      </c>
      <c r="Z4" s="21"/>
      <c r="AA4" s="22">
        <v>5.4669999999999996E-3</v>
      </c>
      <c r="AB4" s="7">
        <f>AVERAGE(Y2:Y4)</f>
        <v>1051.9063333333334</v>
      </c>
      <c r="AC4" s="8">
        <f>STDEV(Y2:Y4)</f>
        <v>1238.6703597488449</v>
      </c>
    </row>
    <row r="5" spans="1:29" x14ac:dyDescent="0.25">
      <c r="A5" s="55"/>
      <c r="B5" s="4" t="s">
        <v>28</v>
      </c>
      <c r="C5" s="21">
        <v>4.609</v>
      </c>
      <c r="D5" s="21"/>
      <c r="E5" s="22">
        <v>8.1050000000000002E-4</v>
      </c>
      <c r="F5" s="22"/>
      <c r="G5" s="21">
        <v>0.84850000000000003</v>
      </c>
      <c r="H5" s="21"/>
      <c r="I5" s="21">
        <v>2626</v>
      </c>
      <c r="J5" s="21"/>
      <c r="K5" s="22">
        <v>3.6670000000000001E-3</v>
      </c>
      <c r="L5" s="7"/>
      <c r="M5" s="8"/>
      <c r="O5" s="55"/>
      <c r="P5" s="4" t="s">
        <v>28</v>
      </c>
      <c r="Q5" s="21">
        <v>4.7169999999999996</v>
      </c>
      <c r="R5" s="21"/>
      <c r="S5" s="22">
        <v>4.4270000000000003E-4</v>
      </c>
      <c r="T5" s="22"/>
      <c r="U5" s="21">
        <v>0.94</v>
      </c>
      <c r="V5" s="21"/>
      <c r="W5" s="21">
        <v>6.6109999999999997E-4</v>
      </c>
      <c r="X5" s="21"/>
      <c r="Y5" s="21">
        <v>0.51549999999999996</v>
      </c>
      <c r="Z5" s="21"/>
      <c r="AA5" s="22">
        <v>3.9449999999999997E-3</v>
      </c>
      <c r="AB5" s="7"/>
      <c r="AC5" s="8"/>
    </row>
    <row r="6" spans="1:29" x14ac:dyDescent="0.25">
      <c r="A6" s="55"/>
      <c r="B6" s="4" t="s">
        <v>29</v>
      </c>
      <c r="C6" s="21">
        <v>4.1239999999999997</v>
      </c>
      <c r="D6" s="21"/>
      <c r="E6" s="22">
        <v>5.7689999999999998E-4</v>
      </c>
      <c r="F6" s="22"/>
      <c r="G6" s="21">
        <v>0.87770000000000004</v>
      </c>
      <c r="H6" s="21"/>
      <c r="I6" s="21">
        <v>3551</v>
      </c>
      <c r="J6" s="21"/>
      <c r="K6" s="22">
        <v>6.378E-3</v>
      </c>
      <c r="L6" s="7"/>
      <c r="M6" s="8"/>
      <c r="O6" s="55"/>
      <c r="P6" s="4" t="s">
        <v>29</v>
      </c>
      <c r="Q6" s="21">
        <v>4.2130000000000001</v>
      </c>
      <c r="R6" s="21"/>
      <c r="S6" s="22">
        <v>3.4660000000000002E-4</v>
      </c>
      <c r="T6" s="22"/>
      <c r="U6" s="21">
        <v>0.95440000000000003</v>
      </c>
      <c r="V6" s="21"/>
      <c r="W6" s="21">
        <v>4.4319999999999999E-4</v>
      </c>
      <c r="X6" s="21"/>
      <c r="Y6" s="21">
        <v>0.62629999999999997</v>
      </c>
      <c r="Z6" s="21"/>
      <c r="AA6" s="22">
        <v>7.6350000000000003E-3</v>
      </c>
      <c r="AB6" s="7"/>
      <c r="AC6" s="8"/>
    </row>
    <row r="7" spans="1:29" x14ac:dyDescent="0.25">
      <c r="A7" s="55"/>
      <c r="B7" s="4" t="s">
        <v>30</v>
      </c>
      <c r="C7" s="21">
        <v>4.1139999999999999</v>
      </c>
      <c r="D7" s="21"/>
      <c r="E7" s="22">
        <v>5.8710000000000001E-4</v>
      </c>
      <c r="F7" s="22"/>
      <c r="G7" s="21">
        <v>0.87709999999999999</v>
      </c>
      <c r="H7" s="21"/>
      <c r="I7" s="21">
        <v>2607</v>
      </c>
      <c r="J7" s="21"/>
      <c r="K7" s="22">
        <v>4.8310000000000002E-3</v>
      </c>
      <c r="L7" s="7">
        <f>AVERAGE(I5:I7)</f>
        <v>2928</v>
      </c>
      <c r="M7" s="8">
        <f>STDEV(I5:I7)</f>
        <v>539.61745709344871</v>
      </c>
      <c r="O7" s="55"/>
      <c r="P7" s="4" t="s">
        <v>30</v>
      </c>
      <c r="Q7" s="21">
        <v>4.2169999999999996</v>
      </c>
      <c r="R7" s="21"/>
      <c r="S7" s="22">
        <v>3.1149999999999998E-4</v>
      </c>
      <c r="T7" s="22"/>
      <c r="U7" s="21">
        <v>0.97209999999999996</v>
      </c>
      <c r="V7" s="21"/>
      <c r="W7" s="21">
        <v>5.6209999999999995E-4</v>
      </c>
      <c r="X7" s="21"/>
      <c r="Y7" s="21">
        <v>0.10539999999999999</v>
      </c>
      <c r="Z7" s="21"/>
      <c r="AA7" s="22">
        <v>7.7619999999999998E-3</v>
      </c>
      <c r="AB7" s="7">
        <f>AVERAGE(Y5:Y7)</f>
        <v>0.41573333333333329</v>
      </c>
      <c r="AC7" s="8">
        <f>STDEV(Y5:Y7)</f>
        <v>0.27440707595346975</v>
      </c>
    </row>
    <row r="8" spans="1:29" x14ac:dyDescent="0.25">
      <c r="A8" s="54">
        <v>7</v>
      </c>
      <c r="B8" s="4" t="s">
        <v>25</v>
      </c>
      <c r="C8" s="21"/>
      <c r="D8" s="21"/>
      <c r="E8" s="22"/>
      <c r="F8" s="22"/>
      <c r="G8" s="21"/>
      <c r="H8" s="21"/>
      <c r="I8" s="21"/>
      <c r="J8" s="21"/>
      <c r="K8" s="22"/>
      <c r="L8" s="7"/>
      <c r="M8" s="8"/>
      <c r="O8" s="54">
        <v>7</v>
      </c>
      <c r="P8" s="4" t="s">
        <v>25</v>
      </c>
      <c r="Q8" s="21"/>
      <c r="R8" s="21"/>
      <c r="S8" s="22"/>
      <c r="T8" s="22"/>
      <c r="U8" s="21"/>
      <c r="V8" s="21"/>
      <c r="W8" s="21"/>
      <c r="X8" s="21"/>
      <c r="Y8" s="21"/>
      <c r="Z8" s="21"/>
      <c r="AA8" s="22"/>
      <c r="AB8" s="7"/>
      <c r="AC8" s="8"/>
    </row>
    <row r="9" spans="1:29" x14ac:dyDescent="0.25">
      <c r="A9" s="54"/>
      <c r="B9" s="4" t="s">
        <v>26</v>
      </c>
      <c r="C9" s="21"/>
      <c r="D9" s="21"/>
      <c r="E9" s="22"/>
      <c r="F9" s="22"/>
      <c r="G9" s="21"/>
      <c r="H9" s="21"/>
      <c r="I9" s="21"/>
      <c r="J9" s="21"/>
      <c r="K9" s="22"/>
      <c r="L9" s="7"/>
      <c r="M9" s="8"/>
      <c r="O9" s="54"/>
      <c r="P9" s="4" t="s">
        <v>26</v>
      </c>
      <c r="Q9" s="21"/>
      <c r="R9" s="21"/>
      <c r="S9" s="22"/>
      <c r="T9" s="22"/>
      <c r="U9" s="21"/>
      <c r="V9" s="21"/>
      <c r="W9" s="21"/>
      <c r="X9" s="21"/>
      <c r="Y9" s="21"/>
      <c r="Z9" s="21"/>
      <c r="AA9" s="22"/>
      <c r="AB9" s="7"/>
      <c r="AC9" s="8"/>
    </row>
    <row r="10" spans="1:29" x14ac:dyDescent="0.25">
      <c r="A10" s="54"/>
      <c r="B10" s="4" t="s">
        <v>27</v>
      </c>
      <c r="C10" s="21"/>
      <c r="D10" s="21"/>
      <c r="E10" s="22"/>
      <c r="F10" s="22"/>
      <c r="G10" s="21"/>
      <c r="H10" s="21"/>
      <c r="I10" s="21"/>
      <c r="J10" s="21"/>
      <c r="K10" s="22"/>
      <c r="L10" s="7" t="e">
        <f>AVERAGE(I8:I10)</f>
        <v>#DIV/0!</v>
      </c>
      <c r="M10" s="8" t="e">
        <f>STDEV(I8:I10)</f>
        <v>#DIV/0!</v>
      </c>
      <c r="O10" s="54"/>
      <c r="P10" s="4" t="s">
        <v>27</v>
      </c>
      <c r="Q10" s="21"/>
      <c r="R10" s="21"/>
      <c r="S10" s="22"/>
      <c r="T10" s="22"/>
      <c r="U10" s="21"/>
      <c r="V10" s="21"/>
      <c r="W10" s="21"/>
      <c r="X10" s="21"/>
      <c r="Y10" s="21"/>
      <c r="Z10" s="21"/>
      <c r="AA10" s="22"/>
      <c r="AB10" s="7" t="e">
        <f>AVERAGE(Y8:Y10)</f>
        <v>#DIV/0!</v>
      </c>
      <c r="AC10" s="8" t="e">
        <f>STDEV(Y8:Y10)</f>
        <v>#DIV/0!</v>
      </c>
    </row>
    <row r="11" spans="1:29" x14ac:dyDescent="0.25">
      <c r="A11" s="54"/>
      <c r="B11" s="4" t="s">
        <v>28</v>
      </c>
      <c r="C11" s="21"/>
      <c r="D11" s="21"/>
      <c r="E11" s="22"/>
      <c r="F11" s="22"/>
      <c r="G11" s="21"/>
      <c r="H11" s="21"/>
      <c r="I11" s="21"/>
      <c r="J11" s="21"/>
      <c r="K11" s="22"/>
      <c r="L11" s="7"/>
      <c r="M11" s="8"/>
      <c r="O11" s="54"/>
      <c r="P11" s="4" t="s">
        <v>28</v>
      </c>
      <c r="Q11" s="21"/>
      <c r="R11" s="21"/>
      <c r="S11" s="22"/>
      <c r="T11" s="22"/>
      <c r="U11" s="21"/>
      <c r="V11" s="21"/>
      <c r="W11" s="21"/>
      <c r="X11" s="21"/>
      <c r="Y11" s="21"/>
      <c r="Z11" s="21"/>
      <c r="AA11" s="22"/>
      <c r="AB11" s="7"/>
      <c r="AC11" s="8"/>
    </row>
    <row r="12" spans="1:29" x14ac:dyDescent="0.25">
      <c r="A12" s="54"/>
      <c r="B12" s="4" t="s">
        <v>29</v>
      </c>
      <c r="C12" s="21"/>
      <c r="D12" s="21"/>
      <c r="E12" s="22"/>
      <c r="F12" s="22"/>
      <c r="G12" s="21"/>
      <c r="H12" s="21"/>
      <c r="I12" s="21"/>
      <c r="J12" s="21"/>
      <c r="K12" s="22"/>
      <c r="L12" s="7"/>
      <c r="M12" s="8"/>
      <c r="O12" s="54"/>
      <c r="P12" s="4" t="s">
        <v>29</v>
      </c>
      <c r="Q12" s="21"/>
      <c r="R12" s="21"/>
      <c r="S12" s="22"/>
      <c r="T12" s="22"/>
      <c r="U12" s="21"/>
      <c r="V12" s="21"/>
      <c r="W12" s="21"/>
      <c r="X12" s="21"/>
      <c r="Y12" s="21"/>
      <c r="Z12" s="21"/>
      <c r="AA12" s="22"/>
      <c r="AB12" s="7"/>
      <c r="AC12" s="8"/>
    </row>
    <row r="13" spans="1:29" x14ac:dyDescent="0.25">
      <c r="A13" s="54"/>
      <c r="B13" s="4" t="s">
        <v>30</v>
      </c>
      <c r="C13" s="21"/>
      <c r="D13" s="21"/>
      <c r="E13" s="22"/>
      <c r="F13" s="22"/>
      <c r="G13" s="21"/>
      <c r="H13" s="21"/>
      <c r="I13" s="21"/>
      <c r="J13" s="21"/>
      <c r="K13" s="22"/>
      <c r="L13" s="7" t="e">
        <f>AVERAGE(I11:I13)</f>
        <v>#DIV/0!</v>
      </c>
      <c r="M13" s="8" t="e">
        <f>STDEV(I11:I13)</f>
        <v>#DIV/0!</v>
      </c>
      <c r="O13" s="54"/>
      <c r="P13" s="4" t="s">
        <v>30</v>
      </c>
      <c r="Q13" s="21"/>
      <c r="R13" s="21"/>
      <c r="S13" s="22"/>
      <c r="T13" s="22"/>
      <c r="U13" s="21"/>
      <c r="V13" s="21"/>
      <c r="W13" s="21"/>
      <c r="X13" s="21"/>
      <c r="Y13" s="21"/>
      <c r="Z13" s="21"/>
      <c r="AA13" s="22"/>
      <c r="AB13" s="7" t="e">
        <f>AVERAGE(Y11:Y13)</f>
        <v>#DIV/0!</v>
      </c>
      <c r="AC13" s="8" t="e">
        <f>STDEV(Y11:Y13)</f>
        <v>#DIV/0!</v>
      </c>
    </row>
    <row r="14" spans="1:29" x14ac:dyDescent="0.25">
      <c r="A14" s="54">
        <v>14</v>
      </c>
      <c r="B14" s="4" t="s">
        <v>25</v>
      </c>
      <c r="C14" s="21"/>
      <c r="D14" s="21"/>
      <c r="E14" s="22"/>
      <c r="F14" s="22"/>
      <c r="G14" s="21"/>
      <c r="H14" s="21"/>
      <c r="I14" s="21"/>
      <c r="J14" s="21"/>
      <c r="K14" s="22"/>
      <c r="L14" s="7"/>
      <c r="M14" s="7"/>
      <c r="O14" s="54">
        <v>14</v>
      </c>
      <c r="P14" s="4" t="s">
        <v>25</v>
      </c>
      <c r="Q14" s="21"/>
      <c r="R14" s="21"/>
      <c r="S14" s="22"/>
      <c r="T14" s="22"/>
      <c r="U14" s="21"/>
      <c r="V14" s="21"/>
      <c r="W14" s="21"/>
      <c r="X14" s="21"/>
      <c r="Y14" s="21"/>
      <c r="Z14" s="21"/>
      <c r="AA14" s="22"/>
      <c r="AB14" s="7"/>
      <c r="AC14" s="7"/>
    </row>
    <row r="15" spans="1:29" x14ac:dyDescent="0.25">
      <c r="A15" s="54"/>
      <c r="B15" s="4" t="s">
        <v>26</v>
      </c>
      <c r="C15" s="21"/>
      <c r="D15" s="21"/>
      <c r="E15" s="22"/>
      <c r="F15" s="22"/>
      <c r="G15" s="21"/>
      <c r="H15" s="21"/>
      <c r="I15" s="21"/>
      <c r="J15" s="21"/>
      <c r="K15" s="22"/>
      <c r="L15" s="7"/>
      <c r="M15" s="8"/>
      <c r="O15" s="54"/>
      <c r="P15" s="4" t="s">
        <v>26</v>
      </c>
      <c r="Q15" s="21"/>
      <c r="R15" s="21"/>
      <c r="S15" s="22"/>
      <c r="T15" s="22"/>
      <c r="U15" s="21"/>
      <c r="V15" s="21"/>
      <c r="W15" s="21"/>
      <c r="X15" s="21"/>
      <c r="Y15" s="21"/>
      <c r="Z15" s="21"/>
      <c r="AA15" s="22"/>
      <c r="AB15" s="7"/>
      <c r="AC15" s="8"/>
    </row>
    <row r="16" spans="1:29" x14ac:dyDescent="0.25">
      <c r="A16" s="54"/>
      <c r="B16" s="4" t="s">
        <v>27</v>
      </c>
      <c r="C16" s="21"/>
      <c r="D16" s="21"/>
      <c r="E16" s="22"/>
      <c r="F16" s="22"/>
      <c r="G16" s="21"/>
      <c r="H16" s="21"/>
      <c r="I16" s="21"/>
      <c r="J16" s="21"/>
      <c r="K16" s="22"/>
      <c r="L16" s="7" t="e">
        <f>AVERAGE(I14:I16)</f>
        <v>#DIV/0!</v>
      </c>
      <c r="M16" s="8" t="e">
        <f>STDEV(I14:I16)</f>
        <v>#DIV/0!</v>
      </c>
      <c r="O16" s="54"/>
      <c r="P16" s="4" t="s">
        <v>27</v>
      </c>
      <c r="Q16" s="21"/>
      <c r="R16" s="21"/>
      <c r="S16" s="22"/>
      <c r="T16" s="22"/>
      <c r="U16" s="21"/>
      <c r="V16" s="21"/>
      <c r="W16" s="21"/>
      <c r="X16" s="21"/>
      <c r="Y16" s="21"/>
      <c r="Z16" s="21"/>
      <c r="AA16" s="22"/>
      <c r="AB16" s="7" t="e">
        <f>AVERAGE(Y14:Y16)</f>
        <v>#DIV/0!</v>
      </c>
      <c r="AC16" s="8" t="e">
        <f>STDEV(Y14:Y16)</f>
        <v>#DIV/0!</v>
      </c>
    </row>
    <row r="17" spans="1:29" x14ac:dyDescent="0.25">
      <c r="A17" s="54"/>
      <c r="B17" s="4" t="s">
        <v>28</v>
      </c>
      <c r="C17" s="21"/>
      <c r="D17" s="21"/>
      <c r="E17" s="22"/>
      <c r="F17" s="22"/>
      <c r="G17" s="21"/>
      <c r="H17" s="21"/>
      <c r="I17" s="21"/>
      <c r="J17" s="21"/>
      <c r="K17" s="22"/>
      <c r="L17" s="7"/>
      <c r="M17" s="8"/>
      <c r="O17" s="54"/>
      <c r="P17" s="4" t="s">
        <v>28</v>
      </c>
      <c r="Q17" s="21"/>
      <c r="R17" s="21"/>
      <c r="S17" s="22"/>
      <c r="T17" s="22"/>
      <c r="U17" s="21"/>
      <c r="V17" s="21"/>
      <c r="W17" s="21"/>
      <c r="X17" s="21"/>
      <c r="Y17" s="21"/>
      <c r="Z17" s="21"/>
      <c r="AA17" s="22"/>
      <c r="AB17" s="7"/>
      <c r="AC17" s="8"/>
    </row>
    <row r="18" spans="1:29" x14ac:dyDescent="0.25">
      <c r="A18" s="54"/>
      <c r="B18" s="4" t="s">
        <v>29</v>
      </c>
      <c r="C18" s="21"/>
      <c r="D18" s="21"/>
      <c r="E18" s="22"/>
      <c r="F18" s="22"/>
      <c r="G18" s="21"/>
      <c r="H18" s="21"/>
      <c r="I18" s="21"/>
      <c r="J18" s="21"/>
      <c r="K18" s="22"/>
      <c r="L18" s="7"/>
      <c r="M18" s="8"/>
      <c r="O18" s="54"/>
      <c r="P18" s="4" t="s">
        <v>29</v>
      </c>
      <c r="Q18" s="21"/>
      <c r="R18" s="21"/>
      <c r="S18" s="22"/>
      <c r="T18" s="22"/>
      <c r="U18" s="21"/>
      <c r="V18" s="21"/>
      <c r="W18" s="21"/>
      <c r="X18" s="21"/>
      <c r="Y18" s="21"/>
      <c r="Z18" s="21"/>
      <c r="AA18" s="22"/>
      <c r="AB18" s="7"/>
      <c r="AC18" s="8"/>
    </row>
    <row r="19" spans="1:29" x14ac:dyDescent="0.25">
      <c r="A19" s="54"/>
      <c r="B19" s="4" t="s">
        <v>30</v>
      </c>
      <c r="C19" s="21"/>
      <c r="D19" s="21"/>
      <c r="E19" s="22"/>
      <c r="F19" s="22"/>
      <c r="G19" s="21"/>
      <c r="H19" s="21"/>
      <c r="I19" s="21"/>
      <c r="J19" s="21"/>
      <c r="K19" s="22"/>
      <c r="L19" s="7" t="e">
        <f>AVERAGE(I17:I19)</f>
        <v>#DIV/0!</v>
      </c>
      <c r="M19" s="8" t="e">
        <f>STDEV(I17:I19)</f>
        <v>#DIV/0!</v>
      </c>
      <c r="O19" s="54"/>
      <c r="P19" s="4" t="s">
        <v>30</v>
      </c>
      <c r="Q19" s="21"/>
      <c r="R19" s="21"/>
      <c r="S19" s="22"/>
      <c r="T19" s="22"/>
      <c r="U19" s="21"/>
      <c r="V19" s="21"/>
      <c r="W19" s="21"/>
      <c r="X19" s="21"/>
      <c r="Y19" s="21"/>
      <c r="Z19" s="21"/>
      <c r="AA19" s="22"/>
      <c r="AB19" s="7" t="e">
        <f>AVERAGE(Y17:Y19)</f>
        <v>#DIV/0!</v>
      </c>
      <c r="AC19" s="8" t="e">
        <f>STDEV(Y17:Y19)</f>
        <v>#DIV/0!</v>
      </c>
    </row>
    <row r="20" spans="1:29" x14ac:dyDescent="0.25">
      <c r="A20" s="54">
        <v>21</v>
      </c>
      <c r="B20" s="4" t="s">
        <v>25</v>
      </c>
      <c r="C20" s="21"/>
      <c r="D20" s="21"/>
      <c r="E20" s="22"/>
      <c r="F20" s="22"/>
      <c r="G20" s="21"/>
      <c r="H20" s="21"/>
      <c r="I20" s="21"/>
      <c r="J20" s="21"/>
      <c r="K20" s="22"/>
      <c r="L20" s="7"/>
      <c r="M20" s="7"/>
      <c r="O20" s="54">
        <v>21</v>
      </c>
      <c r="P20" s="4" t="s">
        <v>25</v>
      </c>
      <c r="Q20" s="21"/>
      <c r="R20" s="21"/>
      <c r="S20" s="22"/>
      <c r="T20" s="22"/>
      <c r="U20" s="21"/>
      <c r="V20" s="21"/>
      <c r="W20" s="21"/>
      <c r="X20" s="21"/>
      <c r="Y20" s="21"/>
      <c r="Z20" s="21"/>
      <c r="AA20" s="22"/>
      <c r="AB20" s="7"/>
      <c r="AC20" s="7"/>
    </row>
    <row r="21" spans="1:29" x14ac:dyDescent="0.25">
      <c r="A21" s="54"/>
      <c r="B21" s="4" t="s">
        <v>26</v>
      </c>
      <c r="C21" s="21"/>
      <c r="D21" s="21"/>
      <c r="E21" s="22"/>
      <c r="F21" s="22"/>
      <c r="G21" s="21"/>
      <c r="H21" s="21"/>
      <c r="I21" s="21"/>
      <c r="J21" s="21"/>
      <c r="K21" s="22"/>
      <c r="L21" s="7"/>
      <c r="M21" s="8"/>
      <c r="O21" s="54"/>
      <c r="P21" s="4" t="s">
        <v>26</v>
      </c>
      <c r="Q21" s="21"/>
      <c r="R21" s="21"/>
      <c r="S21" s="22"/>
      <c r="T21" s="22"/>
      <c r="U21" s="21"/>
      <c r="V21" s="21"/>
      <c r="W21" s="21"/>
      <c r="X21" s="21"/>
      <c r="Y21" s="21"/>
      <c r="Z21" s="21"/>
      <c r="AA21" s="22"/>
      <c r="AB21" s="7"/>
      <c r="AC21" s="8"/>
    </row>
    <row r="22" spans="1:29" x14ac:dyDescent="0.25">
      <c r="A22" s="54"/>
      <c r="B22" s="4" t="s">
        <v>27</v>
      </c>
      <c r="C22" s="21"/>
      <c r="D22" s="21"/>
      <c r="E22" s="22"/>
      <c r="F22" s="22"/>
      <c r="G22" s="21"/>
      <c r="H22" s="21"/>
      <c r="I22" s="21"/>
      <c r="J22" s="21"/>
      <c r="K22" s="22"/>
      <c r="L22" s="7" t="e">
        <f>AVERAGE(I20:I22)</f>
        <v>#DIV/0!</v>
      </c>
      <c r="M22" s="8" t="e">
        <f>STDEV(I20:I22)</f>
        <v>#DIV/0!</v>
      </c>
      <c r="O22" s="54"/>
      <c r="P22" s="4" t="s">
        <v>27</v>
      </c>
      <c r="Q22" s="21"/>
      <c r="R22" s="21"/>
      <c r="S22" s="22"/>
      <c r="T22" s="22"/>
      <c r="U22" s="21"/>
      <c r="V22" s="21"/>
      <c r="W22" s="21"/>
      <c r="X22" s="21"/>
      <c r="Y22" s="21"/>
      <c r="Z22" s="21"/>
      <c r="AA22" s="22"/>
      <c r="AB22" s="7" t="e">
        <f>AVERAGE(Y20:Y22)</f>
        <v>#DIV/0!</v>
      </c>
      <c r="AC22" s="8" t="e">
        <f>STDEV(Y20:Y22)</f>
        <v>#DIV/0!</v>
      </c>
    </row>
    <row r="23" spans="1:29" x14ac:dyDescent="0.25">
      <c r="A23" s="54"/>
      <c r="B23" s="4" t="s">
        <v>28</v>
      </c>
      <c r="C23" s="21"/>
      <c r="D23" s="21"/>
      <c r="E23" s="22"/>
      <c r="F23" s="22"/>
      <c r="G23" s="21"/>
      <c r="H23" s="21"/>
      <c r="I23" s="21"/>
      <c r="J23" s="21"/>
      <c r="K23" s="22"/>
      <c r="L23" s="7"/>
      <c r="M23" s="8"/>
      <c r="O23" s="54"/>
      <c r="P23" s="4" t="s">
        <v>28</v>
      </c>
      <c r="Q23" s="21"/>
      <c r="R23" s="21"/>
      <c r="S23" s="22"/>
      <c r="T23" s="22"/>
      <c r="U23" s="21"/>
      <c r="V23" s="21"/>
      <c r="W23" s="21"/>
      <c r="X23" s="21"/>
      <c r="Y23" s="21"/>
      <c r="Z23" s="21"/>
      <c r="AA23" s="22"/>
      <c r="AB23" s="7"/>
      <c r="AC23" s="8"/>
    </row>
    <row r="24" spans="1:29" x14ac:dyDescent="0.25">
      <c r="A24" s="54"/>
      <c r="B24" s="4" t="s">
        <v>29</v>
      </c>
      <c r="C24" s="21"/>
      <c r="D24" s="21"/>
      <c r="E24" s="22"/>
      <c r="F24" s="22"/>
      <c r="G24" s="21"/>
      <c r="H24" s="21"/>
      <c r="I24" s="21"/>
      <c r="J24" s="21"/>
      <c r="K24" s="22"/>
      <c r="L24" s="7"/>
      <c r="M24" s="8"/>
      <c r="O24" s="54"/>
      <c r="P24" s="4" t="s">
        <v>29</v>
      </c>
      <c r="Q24" s="21"/>
      <c r="R24" s="21"/>
      <c r="S24" s="22"/>
      <c r="T24" s="22"/>
      <c r="U24" s="21"/>
      <c r="V24" s="21"/>
      <c r="W24" s="21"/>
      <c r="X24" s="21"/>
      <c r="Y24" s="21"/>
      <c r="Z24" s="21"/>
      <c r="AA24" s="22"/>
      <c r="AB24" s="7"/>
      <c r="AC24" s="8"/>
    </row>
    <row r="25" spans="1:29" x14ac:dyDescent="0.25">
      <c r="A25" s="54"/>
      <c r="B25" s="4" t="s">
        <v>30</v>
      </c>
      <c r="C25" s="21"/>
      <c r="D25" s="21"/>
      <c r="E25" s="22"/>
      <c r="F25" s="22"/>
      <c r="G25" s="21"/>
      <c r="H25" s="21"/>
      <c r="I25" s="21"/>
      <c r="J25" s="21"/>
      <c r="K25" s="22"/>
      <c r="L25" s="7" t="e">
        <f>AVERAGE(I23:I25)</f>
        <v>#DIV/0!</v>
      </c>
      <c r="M25" s="8" t="e">
        <f>STDEV(I23:I25)</f>
        <v>#DIV/0!</v>
      </c>
      <c r="O25" s="54"/>
      <c r="P25" s="4" t="s">
        <v>30</v>
      </c>
      <c r="Q25" s="21"/>
      <c r="R25" s="21"/>
      <c r="S25" s="22"/>
      <c r="T25" s="22"/>
      <c r="U25" s="21"/>
      <c r="V25" s="21"/>
      <c r="W25" s="21"/>
      <c r="X25" s="21"/>
      <c r="Y25" s="21"/>
      <c r="Z25" s="21"/>
      <c r="AA25" s="22"/>
      <c r="AB25" s="7" t="e">
        <f>AVERAGE(Y23:Y25)</f>
        <v>#DIV/0!</v>
      </c>
      <c r="AC25" s="8" t="e">
        <f>STDEV(Y23:Y25)</f>
        <v>#DIV/0!</v>
      </c>
    </row>
    <row r="26" spans="1:29" x14ac:dyDescent="0.25">
      <c r="A26" s="54">
        <v>28</v>
      </c>
      <c r="B26" s="4" t="s">
        <v>25</v>
      </c>
      <c r="C26" s="21"/>
      <c r="D26" s="21"/>
      <c r="E26" s="22"/>
      <c r="F26" s="22"/>
      <c r="G26" s="21"/>
      <c r="H26" s="21"/>
      <c r="I26" s="21"/>
      <c r="J26" s="21"/>
      <c r="K26" s="22"/>
      <c r="L26" s="7"/>
      <c r="M26" s="7"/>
      <c r="O26" s="54">
        <v>28</v>
      </c>
      <c r="P26" s="4" t="s">
        <v>25</v>
      </c>
      <c r="Q26" s="21"/>
      <c r="R26" s="21"/>
      <c r="S26" s="22"/>
      <c r="T26" s="22"/>
      <c r="U26" s="21"/>
      <c r="V26" s="21"/>
      <c r="W26" s="21"/>
      <c r="X26" s="21"/>
      <c r="Y26" s="21"/>
      <c r="Z26" s="21"/>
      <c r="AA26" s="22"/>
      <c r="AB26" s="7"/>
      <c r="AC26" s="7"/>
    </row>
    <row r="27" spans="1:29" x14ac:dyDescent="0.25">
      <c r="A27" s="54"/>
      <c r="B27" s="4" t="s">
        <v>26</v>
      </c>
      <c r="C27" s="21"/>
      <c r="D27" s="21"/>
      <c r="E27" s="22"/>
      <c r="F27" s="22"/>
      <c r="G27" s="21"/>
      <c r="H27" s="21"/>
      <c r="I27" s="21"/>
      <c r="J27" s="21"/>
      <c r="K27" s="22"/>
      <c r="L27" s="7"/>
      <c r="M27" s="8"/>
      <c r="O27" s="54"/>
      <c r="P27" s="4" t="s">
        <v>26</v>
      </c>
      <c r="Q27" s="21"/>
      <c r="R27" s="21"/>
      <c r="S27" s="22"/>
      <c r="T27" s="22"/>
      <c r="U27" s="21"/>
      <c r="V27" s="21"/>
      <c r="W27" s="21"/>
      <c r="X27" s="21"/>
      <c r="Y27" s="21"/>
      <c r="Z27" s="21"/>
      <c r="AA27" s="22"/>
      <c r="AB27" s="7"/>
      <c r="AC27" s="8"/>
    </row>
    <row r="28" spans="1:29" x14ac:dyDescent="0.25">
      <c r="A28" s="54"/>
      <c r="B28" s="4" t="s">
        <v>27</v>
      </c>
      <c r="C28" s="21"/>
      <c r="D28" s="21"/>
      <c r="E28" s="22"/>
      <c r="F28" s="22"/>
      <c r="G28" s="21"/>
      <c r="H28" s="21"/>
      <c r="I28" s="21"/>
      <c r="J28" s="21"/>
      <c r="K28" s="22"/>
      <c r="L28" s="7" t="e">
        <f>AVERAGE(I26:I28)</f>
        <v>#DIV/0!</v>
      </c>
      <c r="M28" s="8" t="e">
        <f>STDEV(I26:I28)</f>
        <v>#DIV/0!</v>
      </c>
      <c r="O28" s="54"/>
      <c r="P28" s="4" t="s">
        <v>27</v>
      </c>
      <c r="Q28" s="21"/>
      <c r="R28" s="21"/>
      <c r="S28" s="22"/>
      <c r="T28" s="22"/>
      <c r="U28" s="21"/>
      <c r="V28" s="21"/>
      <c r="W28" s="21"/>
      <c r="X28" s="21"/>
      <c r="Y28" s="21"/>
      <c r="Z28" s="21"/>
      <c r="AA28" s="22"/>
      <c r="AB28" s="7" t="e">
        <f>AVERAGE(Y26:Y28)</f>
        <v>#DIV/0!</v>
      </c>
      <c r="AC28" s="8" t="e">
        <f>STDEV(Y26:Y28)</f>
        <v>#DIV/0!</v>
      </c>
    </row>
    <row r="29" spans="1:29" x14ac:dyDescent="0.25">
      <c r="A29" s="54"/>
      <c r="B29" s="4" t="s">
        <v>28</v>
      </c>
      <c r="C29" s="21"/>
      <c r="D29" s="21"/>
      <c r="E29" s="22"/>
      <c r="F29" s="22"/>
      <c r="G29" s="21"/>
      <c r="H29" s="21"/>
      <c r="I29" s="21"/>
      <c r="J29" s="21"/>
      <c r="K29" s="22"/>
      <c r="L29" s="7"/>
      <c r="M29" s="8"/>
      <c r="O29" s="54"/>
      <c r="P29" s="4" t="s">
        <v>28</v>
      </c>
      <c r="Q29" s="21"/>
      <c r="R29" s="21"/>
      <c r="S29" s="22"/>
      <c r="T29" s="22"/>
      <c r="U29" s="21"/>
      <c r="V29" s="21"/>
      <c r="W29" s="21"/>
      <c r="X29" s="21"/>
      <c r="Y29" s="21"/>
      <c r="Z29" s="21"/>
      <c r="AA29" s="22"/>
      <c r="AB29" s="7"/>
      <c r="AC29" s="8"/>
    </row>
    <row r="30" spans="1:29" x14ac:dyDescent="0.25">
      <c r="A30" s="54"/>
      <c r="B30" s="4" t="s">
        <v>29</v>
      </c>
      <c r="C30" s="21"/>
      <c r="D30" s="21"/>
      <c r="E30" s="22"/>
      <c r="F30" s="22"/>
      <c r="G30" s="21"/>
      <c r="H30" s="21"/>
      <c r="I30" s="21"/>
      <c r="J30" s="21"/>
      <c r="K30" s="22"/>
      <c r="L30" s="7"/>
      <c r="M30" s="8"/>
      <c r="O30" s="54"/>
      <c r="P30" s="4" t="s">
        <v>29</v>
      </c>
      <c r="Q30" s="21"/>
      <c r="R30" s="21"/>
      <c r="S30" s="22"/>
      <c r="T30" s="22"/>
      <c r="U30" s="21"/>
      <c r="V30" s="21"/>
      <c r="W30" s="21"/>
      <c r="X30" s="21"/>
      <c r="Y30" s="21"/>
      <c r="Z30" s="21"/>
      <c r="AA30" s="22"/>
      <c r="AB30" s="7"/>
      <c r="AC30" s="8"/>
    </row>
    <row r="31" spans="1:29" x14ac:dyDescent="0.25">
      <c r="A31" s="54"/>
      <c r="B31" s="4" t="s">
        <v>30</v>
      </c>
      <c r="C31" s="21"/>
      <c r="D31" s="21"/>
      <c r="E31" s="22"/>
      <c r="F31" s="22"/>
      <c r="G31" s="21"/>
      <c r="H31" s="21"/>
      <c r="I31" s="21"/>
      <c r="J31" s="21"/>
      <c r="K31" s="22"/>
      <c r="L31" s="7" t="e">
        <f>AVERAGE(I29:I31)</f>
        <v>#DIV/0!</v>
      </c>
      <c r="M31" s="8" t="e">
        <f>STDEV(I29:I31)</f>
        <v>#DIV/0!</v>
      </c>
      <c r="O31" s="54"/>
      <c r="P31" s="4" t="s">
        <v>30</v>
      </c>
      <c r="Q31" s="21"/>
      <c r="R31" s="21"/>
      <c r="S31" s="22"/>
      <c r="T31" s="22"/>
      <c r="U31" s="21"/>
      <c r="V31" s="21"/>
      <c r="W31" s="21"/>
      <c r="X31" s="21"/>
      <c r="Y31" s="21"/>
      <c r="Z31" s="21"/>
      <c r="AA31" s="22"/>
      <c r="AB31" s="7" t="e">
        <f>AVERAGE(Y29:Y31)</f>
        <v>#DIV/0!</v>
      </c>
      <c r="AC31" s="8" t="e">
        <f>STDEV(Y29:Y31)</f>
        <v>#DIV/0!</v>
      </c>
    </row>
  </sheetData>
  <mergeCells count="10">
    <mergeCell ref="O2:O7"/>
    <mergeCell ref="O8:O13"/>
    <mergeCell ref="O14:O19"/>
    <mergeCell ref="O20:O25"/>
    <mergeCell ref="O26:O31"/>
    <mergeCell ref="A2:A7"/>
    <mergeCell ref="A8:A13"/>
    <mergeCell ref="A14:A19"/>
    <mergeCell ref="A20:A25"/>
    <mergeCell ref="A26:A3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17D6C-0971-4EA2-AC24-907BD6A6C90D}">
  <dimension ref="A1:U62"/>
  <sheetViews>
    <sheetView workbookViewId="0">
      <pane ySplit="1" topLeftCell="A2" activePane="bottomLeft" state="frozen"/>
      <selection pane="bottomLeft" activeCell="M3" sqref="M3"/>
    </sheetView>
  </sheetViews>
  <sheetFormatPr defaultRowHeight="15" x14ac:dyDescent="0.25"/>
  <cols>
    <col min="2" max="2" width="7.42578125" bestFit="1" customWidth="1"/>
    <col min="3" max="3" width="12" bestFit="1" customWidth="1"/>
    <col min="4" max="4" width="10.140625" bestFit="1" customWidth="1"/>
    <col min="5" max="5" width="11.7109375" bestFit="1" customWidth="1"/>
    <col min="6" max="6" width="10.5703125" bestFit="1" customWidth="1"/>
    <col min="7" max="7" width="8.42578125" style="53" bestFit="1" customWidth="1"/>
    <col min="8" max="8" width="12.42578125" bestFit="1" customWidth="1"/>
    <col min="9" max="9" width="8.42578125" style="53" bestFit="1" customWidth="1"/>
    <col min="10" max="10" width="14.85546875" bestFit="1" customWidth="1"/>
    <col min="11" max="11" width="2.7109375" style="11" customWidth="1"/>
    <col min="13" max="16" width="12" style="53" bestFit="1" customWidth="1"/>
    <col min="17" max="17" width="10.7109375" bestFit="1" customWidth="1"/>
    <col min="18" max="18" width="12" style="53" bestFit="1" customWidth="1"/>
    <col min="19" max="19" width="9.7109375" bestFit="1" customWidth="1"/>
    <col min="20" max="20" width="12" style="53" bestFit="1" customWidth="1"/>
    <col min="21" max="21" width="7.28515625" bestFit="1" customWidth="1"/>
  </cols>
  <sheetData>
    <row r="1" spans="1:21" x14ac:dyDescent="0.25">
      <c r="A1" s="1" t="s">
        <v>7</v>
      </c>
      <c r="B1" s="2" t="s">
        <v>8</v>
      </c>
      <c r="C1" s="15" t="s">
        <v>9</v>
      </c>
      <c r="D1" s="16" t="s">
        <v>13</v>
      </c>
      <c r="E1" s="16" t="s">
        <v>20</v>
      </c>
      <c r="F1" s="16" t="s">
        <v>11</v>
      </c>
      <c r="G1" s="51" t="s">
        <v>21</v>
      </c>
      <c r="H1" s="16" t="s">
        <v>22</v>
      </c>
      <c r="I1" s="51" t="s">
        <v>23</v>
      </c>
      <c r="J1" s="16" t="s">
        <v>24</v>
      </c>
      <c r="K1" s="6"/>
      <c r="L1" s="6"/>
      <c r="M1" s="61" t="s">
        <v>34</v>
      </c>
      <c r="N1" s="51" t="s">
        <v>31</v>
      </c>
      <c r="O1" s="51" t="s">
        <v>32</v>
      </c>
      <c r="P1" s="62" t="s">
        <v>33</v>
      </c>
      <c r="Q1" s="16" t="s">
        <v>38</v>
      </c>
      <c r="R1" s="60" t="s">
        <v>36</v>
      </c>
      <c r="S1" s="16" t="s">
        <v>39</v>
      </c>
      <c r="T1" s="60" t="s">
        <v>37</v>
      </c>
      <c r="U1" s="16" t="s">
        <v>35</v>
      </c>
    </row>
    <row r="2" spans="1:21" x14ac:dyDescent="0.25">
      <c r="A2" s="56">
        <v>1</v>
      </c>
      <c r="B2" s="14" t="s">
        <v>25</v>
      </c>
      <c r="C2" s="25">
        <v>3.8439999999999999</v>
      </c>
      <c r="D2" s="26">
        <v>0.379</v>
      </c>
      <c r="E2" s="26">
        <v>4995</v>
      </c>
      <c r="F2" s="26">
        <v>8.2529999999999999E-3</v>
      </c>
      <c r="G2" s="25">
        <v>0.92579999999999996</v>
      </c>
      <c r="H2" s="26">
        <v>4.7659999999999998E-4</v>
      </c>
      <c r="I2" s="25">
        <v>0.86299999999999999</v>
      </c>
      <c r="J2" s="26">
        <v>3.8960000000000002E-3</v>
      </c>
    </row>
    <row r="3" spans="1:21" x14ac:dyDescent="0.25">
      <c r="A3" s="57"/>
      <c r="B3" s="24" t="s">
        <v>10</v>
      </c>
      <c r="C3" s="26">
        <v>2.9069999999999999E-2</v>
      </c>
      <c r="D3" s="26">
        <v>441800</v>
      </c>
      <c r="E3" s="26">
        <v>442000</v>
      </c>
      <c r="F3" s="26">
        <v>7911</v>
      </c>
      <c r="G3" s="25">
        <v>183200</v>
      </c>
      <c r="H3" s="26">
        <v>7.8910000000000002E-5</v>
      </c>
      <c r="I3" s="25">
        <v>1.779E-2</v>
      </c>
      <c r="J3" s="26"/>
    </row>
    <row r="4" spans="1:21" x14ac:dyDescent="0.25">
      <c r="A4" s="57"/>
      <c r="B4" s="23" t="s">
        <v>26</v>
      </c>
      <c r="C4" s="25">
        <v>3.6150000000000002</v>
      </c>
      <c r="D4" s="26">
        <v>1922</v>
      </c>
      <c r="E4" s="26">
        <v>0.79920000000000002</v>
      </c>
      <c r="F4" s="26">
        <v>4.3189999999999998E-4</v>
      </c>
      <c r="G4" s="25">
        <v>0.90710000000000002</v>
      </c>
      <c r="H4" s="26">
        <v>6.3460000000000003E-4</v>
      </c>
      <c r="I4" s="25">
        <v>0.61919999999999997</v>
      </c>
      <c r="J4" s="26">
        <v>3.4610000000000001E-3</v>
      </c>
      <c r="K4" s="44"/>
      <c r="L4" s="17"/>
    </row>
    <row r="5" spans="1:21" x14ac:dyDescent="0.25">
      <c r="A5" s="57"/>
      <c r="B5" s="24" t="s">
        <v>10</v>
      </c>
      <c r="C5" s="26">
        <v>0.20530000000000001</v>
      </c>
      <c r="D5" s="26">
        <v>144.6</v>
      </c>
      <c r="E5" s="26">
        <v>0.1487</v>
      </c>
      <c r="F5" s="26">
        <v>1.125E-4</v>
      </c>
      <c r="G5" s="25">
        <v>2.477E-2</v>
      </c>
      <c r="H5" s="26">
        <v>1.0170000000000001E-4</v>
      </c>
      <c r="I5" s="25">
        <v>5.2380000000000003E-2</v>
      </c>
      <c r="J5" s="26"/>
      <c r="K5" s="44"/>
      <c r="L5" s="17"/>
    </row>
    <row r="6" spans="1:21" x14ac:dyDescent="0.25">
      <c r="A6" s="57"/>
      <c r="B6" s="23" t="s">
        <v>27</v>
      </c>
      <c r="C6" s="25">
        <v>4.0970000000000004</v>
      </c>
      <c r="D6" s="26">
        <v>5848</v>
      </c>
      <c r="E6" s="26">
        <v>2797</v>
      </c>
      <c r="F6" s="26">
        <v>1.415E-3</v>
      </c>
      <c r="G6" s="25">
        <v>0.84130000000000005</v>
      </c>
      <c r="H6" s="26">
        <v>6.6439999999999999E-4</v>
      </c>
      <c r="I6" s="25">
        <v>0.85070000000000001</v>
      </c>
      <c r="J6" s="26">
        <v>5.424E-3</v>
      </c>
      <c r="K6" s="44"/>
      <c r="L6" s="17" t="s">
        <v>15</v>
      </c>
      <c r="M6" s="53">
        <f>AVERAGE(C2,C4,C6)</f>
        <v>3.8520000000000003</v>
      </c>
      <c r="N6" s="53">
        <f t="shared" ref="N6:O6" si="0">AVERAGE(D2,D4,D6)</f>
        <v>2590.1263333333332</v>
      </c>
      <c r="O6" s="53">
        <f t="shared" si="0"/>
        <v>2597.5997333333335</v>
      </c>
      <c r="P6" s="53">
        <f>AVERAGE((D2+E2),(D4+E4),(D6+E6))</f>
        <v>5187.7260666666671</v>
      </c>
      <c r="Q6" s="59">
        <f>AVERAGE(F2,F4,F6)</f>
        <v>3.3666333333333335E-3</v>
      </c>
      <c r="R6" s="53">
        <f t="shared" ref="R6:U6" si="1">AVERAGE(G2,G4,G6)</f>
        <v>0.89139999999999997</v>
      </c>
      <c r="S6" s="59">
        <f t="shared" si="1"/>
        <v>5.9186666666666667E-4</v>
      </c>
      <c r="T6" s="53">
        <f t="shared" si="1"/>
        <v>0.77763333333333329</v>
      </c>
      <c r="U6" s="59">
        <f t="shared" si="1"/>
        <v>4.2603333333333339E-3</v>
      </c>
    </row>
    <row r="7" spans="1:21" ht="15.75" thickBot="1" x14ac:dyDescent="0.3">
      <c r="A7" s="57"/>
      <c r="B7" s="31" t="s">
        <v>10</v>
      </c>
      <c r="C7" s="32">
        <v>2.9069999999999999E-2</v>
      </c>
      <c r="D7" s="32">
        <v>33630</v>
      </c>
      <c r="E7" s="32">
        <v>613.4</v>
      </c>
      <c r="F7" s="32">
        <v>6.491E-4</v>
      </c>
      <c r="G7" s="33">
        <v>0.80979999999999996</v>
      </c>
      <c r="H7" s="32">
        <v>1.5780000000000001E-5</v>
      </c>
      <c r="I7" s="33">
        <v>4.6550000000000003E-3</v>
      </c>
      <c r="J7" s="32"/>
      <c r="K7" s="45"/>
      <c r="L7" s="17" t="s">
        <v>16</v>
      </c>
      <c r="M7" s="53">
        <f>STDEV(C2,C4,C6)</f>
        <v>0.24109956449566652</v>
      </c>
      <c r="N7" s="53">
        <f t="shared" ref="N7:O7" si="2">STDEV(D2,D4,D6)</f>
        <v>2980.5137875675623</v>
      </c>
      <c r="O7" s="53">
        <f t="shared" si="2"/>
        <v>2503.0642735335846</v>
      </c>
      <c r="P7" s="53">
        <f>STDEV((D2+E2),(D4+E4),(D6+E6))</f>
        <v>3365.2256899681502</v>
      </c>
      <c r="Q7" s="59">
        <f>STDEV(F2,F4,F6)</f>
        <v>4.260170865509191E-3</v>
      </c>
      <c r="R7" s="53">
        <f t="shared" ref="R7:U7" si="3">STDEV(G2,G4,G6)</f>
        <v>4.4383893474998298E-2</v>
      </c>
      <c r="S7" s="59">
        <f t="shared" si="3"/>
        <v>1.0092974454209888E-4</v>
      </c>
      <c r="T7" s="53">
        <f t="shared" si="3"/>
        <v>0.1373450520890121</v>
      </c>
      <c r="U7" s="59">
        <f t="shared" si="3"/>
        <v>1.0309686383849575E-3</v>
      </c>
    </row>
    <row r="8" spans="1:21" x14ac:dyDescent="0.25">
      <c r="A8" s="57"/>
      <c r="B8" s="28" t="s">
        <v>28</v>
      </c>
      <c r="C8" s="30">
        <v>0.70630000000000004</v>
      </c>
      <c r="D8" s="30">
        <v>17640</v>
      </c>
      <c r="E8" s="30">
        <v>4.2839999999999998</v>
      </c>
      <c r="F8" s="30">
        <v>6.0970000000000002E-4</v>
      </c>
      <c r="G8" s="29">
        <v>0.8962</v>
      </c>
      <c r="H8" s="30">
        <v>4.8010000000000001E-4</v>
      </c>
      <c r="I8" s="29">
        <v>0.3412</v>
      </c>
      <c r="J8" s="30">
        <v>1.694E-3</v>
      </c>
      <c r="K8" s="44"/>
      <c r="L8" s="17"/>
    </row>
    <row r="9" spans="1:21" x14ac:dyDescent="0.25">
      <c r="A9" s="57"/>
      <c r="B9" s="24" t="s">
        <v>10</v>
      </c>
      <c r="C9" s="26">
        <v>2.1549999999999998</v>
      </c>
      <c r="D9" s="26">
        <v>35260</v>
      </c>
      <c r="E9" s="26">
        <v>2.2200000000000002</v>
      </c>
      <c r="F9" s="26">
        <v>3.1479999999999997E-5</v>
      </c>
      <c r="G9" s="25">
        <v>7.9190000000000007E-3</v>
      </c>
      <c r="H9" s="26">
        <v>9.2050000000000001E-5</v>
      </c>
      <c r="I9" s="25">
        <v>9.0219999999999995E-2</v>
      </c>
      <c r="J9" s="26"/>
      <c r="K9" s="44"/>
      <c r="L9" s="17"/>
    </row>
    <row r="10" spans="1:21" x14ac:dyDescent="0.25">
      <c r="A10" s="57"/>
      <c r="B10" s="23" t="s">
        <v>29</v>
      </c>
      <c r="C10" s="26">
        <v>4.1550000000000002</v>
      </c>
      <c r="D10" s="26">
        <v>4128</v>
      </c>
      <c r="E10" s="26">
        <v>3.3319999999999999</v>
      </c>
      <c r="F10" s="26">
        <v>4.2620000000000001E-4</v>
      </c>
      <c r="G10" s="25">
        <v>0.77629999999999999</v>
      </c>
      <c r="H10" s="26">
        <v>1.8310000000000001E-4</v>
      </c>
      <c r="I10" s="25">
        <v>1</v>
      </c>
      <c r="J10" s="26">
        <v>5.8989999999999997E-3</v>
      </c>
      <c r="K10" s="44"/>
      <c r="L10" s="17"/>
    </row>
    <row r="11" spans="1:21" x14ac:dyDescent="0.25">
      <c r="A11" s="57"/>
      <c r="B11" s="24" t="s">
        <v>10</v>
      </c>
      <c r="C11" s="26">
        <v>3.4669999999999999E-2</v>
      </c>
      <c r="D11" s="26">
        <v>230.8</v>
      </c>
      <c r="E11" s="26">
        <v>3.3380000000000001</v>
      </c>
      <c r="F11" s="26">
        <v>1.638E-4</v>
      </c>
      <c r="G11" s="25">
        <v>4.5990000000000003E-2</v>
      </c>
      <c r="H11" s="26">
        <v>1.6119999999999999E-4</v>
      </c>
      <c r="I11" s="25">
        <v>9.0139999999999998E-2</v>
      </c>
      <c r="J11" s="26"/>
      <c r="K11" s="44"/>
      <c r="L11" s="17"/>
    </row>
    <row r="12" spans="1:21" x14ac:dyDescent="0.25">
      <c r="A12" s="57"/>
      <c r="B12" s="23" t="s">
        <v>30</v>
      </c>
      <c r="C12" s="26">
        <v>4.1420000000000003</v>
      </c>
      <c r="D12" s="26">
        <v>74880</v>
      </c>
      <c r="E12" s="26">
        <v>1877</v>
      </c>
      <c r="F12" s="26">
        <v>1.405E-3</v>
      </c>
      <c r="G12" s="25">
        <v>0.56169999999999998</v>
      </c>
      <c r="H12" s="26">
        <v>5.3950000000000005E-4</v>
      </c>
      <c r="I12" s="25">
        <v>0.8931</v>
      </c>
      <c r="J12" s="26">
        <v>3.9919999999999999E-3</v>
      </c>
      <c r="K12" s="44"/>
      <c r="L12" s="17" t="s">
        <v>15</v>
      </c>
      <c r="M12" s="53">
        <f>AVERAGE(C8,C10,C12)</f>
        <v>3.0010999999999997</v>
      </c>
      <c r="N12" s="53">
        <f t="shared" ref="N12:O12" si="4">AVERAGE(D8,D10,D12)</f>
        <v>32216</v>
      </c>
      <c r="O12" s="53">
        <f t="shared" si="4"/>
        <v>628.20533333333333</v>
      </c>
      <c r="P12" s="53">
        <f>AVERAGE((D8+E8),(D10+E10),(D12+E12))</f>
        <v>32844.205333333339</v>
      </c>
      <c r="Q12" s="59">
        <f>AVERAGE(F8,F10,F12)</f>
        <v>8.136333333333334E-4</v>
      </c>
      <c r="R12" s="53">
        <f t="shared" ref="R12:U12" si="5">AVERAGE(G8,G10,G12)</f>
        <v>0.74473333333333336</v>
      </c>
      <c r="S12" s="59">
        <f t="shared" si="5"/>
        <v>4.0090000000000004E-4</v>
      </c>
      <c r="T12" s="53">
        <f t="shared" si="5"/>
        <v>0.74476666666666669</v>
      </c>
      <c r="U12" s="59">
        <f t="shared" si="5"/>
        <v>3.8616666666666665E-3</v>
      </c>
    </row>
    <row r="13" spans="1:21" ht="15.75" thickBot="1" x14ac:dyDescent="0.3">
      <c r="A13" s="58"/>
      <c r="B13" s="31" t="s">
        <v>10</v>
      </c>
      <c r="C13" s="32">
        <v>2.8850000000000001E-2</v>
      </c>
      <c r="D13" s="32">
        <v>7137000</v>
      </c>
      <c r="E13" s="32">
        <v>726.9</v>
      </c>
      <c r="F13" s="32">
        <v>5.329E-4</v>
      </c>
      <c r="G13" s="33">
        <v>0.85699999999999998</v>
      </c>
      <c r="H13" s="32">
        <v>1.6719999999999999E-5</v>
      </c>
      <c r="I13" s="33">
        <v>5.7219999999999997E-3</v>
      </c>
      <c r="J13" s="32"/>
      <c r="K13" s="45"/>
      <c r="L13" s="17" t="s">
        <v>16</v>
      </c>
      <c r="M13" s="53">
        <f>STDEV(C8,C10,C12)</f>
        <v>1.9873657262819056</v>
      </c>
      <c r="N13" s="53">
        <f t="shared" ref="N13:O13" si="6">STDEV(D8,D10,D12)</f>
        <v>37560.700312960085</v>
      </c>
      <c r="O13" s="53">
        <f t="shared" si="6"/>
        <v>1081.488010195829</v>
      </c>
      <c r="P13" s="53">
        <f>STDEV((D8+E8),(D10+E10),(D12+E12))</f>
        <v>38625.122906162993</v>
      </c>
      <c r="Q13" s="59">
        <f>STDEV(F8,F10,F12)</f>
        <v>5.2029219034436158E-4</v>
      </c>
      <c r="R13" s="53">
        <f t="shared" ref="R13:U13" si="7">STDEV(G8,G10,G12)</f>
        <v>0.16946947611099</v>
      </c>
      <c r="S13" s="59">
        <f t="shared" si="7"/>
        <v>1.9094428506766052E-4</v>
      </c>
      <c r="T13" s="53">
        <f t="shared" si="7"/>
        <v>0.35356250272523698</v>
      </c>
      <c r="U13" s="59">
        <f t="shared" si="7"/>
        <v>2.1055275665099547E-3</v>
      </c>
    </row>
    <row r="14" spans="1:21" x14ac:dyDescent="0.25">
      <c r="A14" s="54">
        <v>7</v>
      </c>
      <c r="B14" s="34" t="s">
        <v>25</v>
      </c>
      <c r="C14" s="38">
        <v>4.54</v>
      </c>
      <c r="D14" s="38">
        <v>36.29</v>
      </c>
      <c r="E14" s="35">
        <v>8826</v>
      </c>
      <c r="F14" s="35">
        <v>0.2671</v>
      </c>
      <c r="G14" s="38">
        <v>0.46260000000000001</v>
      </c>
      <c r="H14" s="35">
        <v>8.4679999999999998E-4</v>
      </c>
      <c r="I14" s="38">
        <v>0.91790000000000005</v>
      </c>
      <c r="J14" s="35">
        <v>2.7309999999999999E-3</v>
      </c>
      <c r="K14" s="44"/>
      <c r="L14" s="17"/>
      <c r="Q14" s="9"/>
      <c r="S14" s="9"/>
    </row>
    <row r="15" spans="1:21" x14ac:dyDescent="0.25">
      <c r="A15" s="54"/>
      <c r="B15" s="24" t="s">
        <v>10</v>
      </c>
      <c r="C15" s="22">
        <v>2.9690000000000001E-2</v>
      </c>
      <c r="D15" s="22">
        <v>2190000</v>
      </c>
      <c r="E15" s="22">
        <v>30430</v>
      </c>
      <c r="F15" s="22">
        <v>1141</v>
      </c>
      <c r="G15" s="27">
        <v>5596</v>
      </c>
      <c r="H15" s="22">
        <v>2.8030000000000001E-5</v>
      </c>
      <c r="I15" s="27">
        <v>6.6490000000000004E-3</v>
      </c>
      <c r="J15" s="21"/>
      <c r="K15" s="44"/>
      <c r="L15" s="17"/>
    </row>
    <row r="16" spans="1:21" x14ac:dyDescent="0.25">
      <c r="A16" s="54"/>
      <c r="B16" s="23" t="s">
        <v>26</v>
      </c>
      <c r="C16" s="27">
        <v>5.0259999999999998</v>
      </c>
      <c r="D16" s="22">
        <v>2266</v>
      </c>
      <c r="E16" s="22">
        <v>1.966</v>
      </c>
      <c r="F16" s="22">
        <v>8.2459999999999999E-4</v>
      </c>
      <c r="G16" s="27">
        <v>0.79769999999999996</v>
      </c>
      <c r="H16" s="22">
        <v>3.7439999999999999E-4</v>
      </c>
      <c r="I16" s="27">
        <v>1</v>
      </c>
      <c r="J16" s="22">
        <v>2.0639999999999999E-3</v>
      </c>
      <c r="K16" s="44"/>
      <c r="L16" s="17"/>
    </row>
    <row r="17" spans="1:21" x14ac:dyDescent="0.25">
      <c r="A17" s="54"/>
      <c r="B17" s="24" t="s">
        <v>10</v>
      </c>
      <c r="C17" s="22">
        <v>3.8589999999999999E-2</v>
      </c>
      <c r="D17" s="22">
        <v>152.9</v>
      </c>
      <c r="E17" s="22">
        <v>2.3199999999999998</v>
      </c>
      <c r="F17" s="22">
        <v>3.8010000000000002E-4</v>
      </c>
      <c r="G17" s="27">
        <v>4.3979999999999998E-2</v>
      </c>
      <c r="H17" s="22">
        <v>3.7090000000000002E-4</v>
      </c>
      <c r="I17" s="27">
        <v>0.1027</v>
      </c>
      <c r="J17" s="21"/>
      <c r="K17" s="44"/>
      <c r="L17" s="17"/>
    </row>
    <row r="18" spans="1:21" x14ac:dyDescent="0.25">
      <c r="A18" s="54"/>
      <c r="B18" s="23" t="s">
        <v>27</v>
      </c>
      <c r="C18" s="27">
        <v>5.3529999999999998</v>
      </c>
      <c r="D18" s="22">
        <v>5.133</v>
      </c>
      <c r="E18" s="22">
        <v>7307</v>
      </c>
      <c r="F18" s="22">
        <v>8.848E-3</v>
      </c>
      <c r="G18" s="27">
        <v>0.27989999999999998</v>
      </c>
      <c r="H18" s="22">
        <v>8.6109999999999995E-4</v>
      </c>
      <c r="I18" s="27">
        <v>0.91039999999999999</v>
      </c>
      <c r="J18" s="22">
        <v>2.2460000000000002E-3</v>
      </c>
      <c r="K18" s="44"/>
      <c r="L18" s="17" t="s">
        <v>15</v>
      </c>
      <c r="M18" s="53">
        <f>AVERAGE(C14,C16,C18)</f>
        <v>4.9729999999999999</v>
      </c>
      <c r="N18" s="53">
        <f t="shared" ref="N18:O18" si="8">AVERAGE(D14,D16,D18)</f>
        <v>769.14099999999996</v>
      </c>
      <c r="O18" s="53">
        <f t="shared" si="8"/>
        <v>5378.3220000000001</v>
      </c>
      <c r="P18" s="53">
        <f>AVERAGE((D14+E14),(D16+E16),(D18+E18))</f>
        <v>6147.4630000000006</v>
      </c>
      <c r="Q18" s="59">
        <f>AVERAGE(F14,F16,F18)</f>
        <v>9.225753333333335E-2</v>
      </c>
      <c r="R18" s="53">
        <f t="shared" ref="R18:U18" si="9">AVERAGE(G14,G16,G18)</f>
        <v>0.51339999999999997</v>
      </c>
      <c r="S18" s="59">
        <f t="shared" si="9"/>
        <v>6.9410000000000001E-4</v>
      </c>
      <c r="T18" s="53">
        <f t="shared" si="9"/>
        <v>0.94276666666666664</v>
      </c>
      <c r="U18" s="59">
        <f t="shared" si="9"/>
        <v>2.3470000000000001E-3</v>
      </c>
    </row>
    <row r="19" spans="1:21" ht="15.75" thickBot="1" x14ac:dyDescent="0.3">
      <c r="A19" s="54"/>
      <c r="B19" s="31" t="s">
        <v>10</v>
      </c>
      <c r="C19" s="36">
        <v>3.9010000000000003E-2</v>
      </c>
      <c r="D19" s="36">
        <v>49650000</v>
      </c>
      <c r="E19" s="36">
        <v>49600000</v>
      </c>
      <c r="F19" s="36">
        <v>172400</v>
      </c>
      <c r="G19" s="37">
        <v>145100</v>
      </c>
      <c r="H19" s="36">
        <v>2.9280000000000002E-4</v>
      </c>
      <c r="I19" s="37">
        <v>4.1930000000000002E-2</v>
      </c>
      <c r="J19" s="40"/>
      <c r="K19" s="45"/>
      <c r="L19" s="17" t="s">
        <v>16</v>
      </c>
      <c r="M19" s="53">
        <f>STDEV(C14,C16,C18)</f>
        <v>0.40908312113799061</v>
      </c>
      <c r="N19" s="53">
        <f t="shared" ref="N19:O19" si="10">STDEV(D14,D16,D18)</f>
        <v>1296.4115238121731</v>
      </c>
      <c r="O19" s="53">
        <f t="shared" si="10"/>
        <v>4717.5992972116646</v>
      </c>
      <c r="P19" s="53">
        <f>STDEV((D14+E14),(D16+E16),(D18+E18))</f>
        <v>3447.9877335801225</v>
      </c>
      <c r="Q19" s="59">
        <f>STDEV(F14,F16,F18)</f>
        <v>0.15147115187207541</v>
      </c>
      <c r="R19" s="53">
        <f t="shared" ref="R19:U19" si="11">STDEV(G14,G16,G18)</f>
        <v>0.26261129069405981</v>
      </c>
      <c r="S19" s="59">
        <f t="shared" si="11"/>
        <v>2.7696062897097847E-4</v>
      </c>
      <c r="T19" s="53">
        <f t="shared" si="11"/>
        <v>4.970717587364356E-2</v>
      </c>
      <c r="U19" s="59">
        <f t="shared" si="11"/>
        <v>3.447796397701001E-4</v>
      </c>
    </row>
    <row r="20" spans="1:21" x14ac:dyDescent="0.25">
      <c r="A20" s="54"/>
      <c r="B20" s="28" t="s">
        <v>28</v>
      </c>
      <c r="C20" s="38">
        <v>5.1760000000000002</v>
      </c>
      <c r="D20" s="35">
        <v>11050</v>
      </c>
      <c r="E20" s="35">
        <v>8925</v>
      </c>
      <c r="F20" s="35">
        <v>9.569E-4</v>
      </c>
      <c r="G20" s="38">
        <v>0.9456</v>
      </c>
      <c r="H20" s="35">
        <v>8.5249999999999996E-4</v>
      </c>
      <c r="I20" s="38">
        <v>0.90180000000000005</v>
      </c>
      <c r="J20" s="35">
        <v>1.7160000000000001E-3</v>
      </c>
      <c r="K20" s="44"/>
      <c r="L20" s="17"/>
    </row>
    <row r="21" spans="1:21" x14ac:dyDescent="0.25">
      <c r="A21" s="54"/>
      <c r="B21" s="24" t="s">
        <v>10</v>
      </c>
      <c r="C21" s="22">
        <v>3.3439999999999998E-2</v>
      </c>
      <c r="D21" s="22">
        <v>394200</v>
      </c>
      <c r="E21" s="22">
        <v>5252</v>
      </c>
      <c r="F21" s="22">
        <v>2.6559999999999999E-3</v>
      </c>
      <c r="G21" s="27">
        <v>4.4249999999999998</v>
      </c>
      <c r="H21" s="22">
        <v>1.827E-5</v>
      </c>
      <c r="I21" s="27">
        <v>4.8549999999999999E-3</v>
      </c>
      <c r="J21" s="21"/>
      <c r="K21" s="44"/>
      <c r="L21" s="17"/>
    </row>
    <row r="22" spans="1:21" x14ac:dyDescent="0.25">
      <c r="A22" s="54"/>
      <c r="B22" s="23" t="s">
        <v>29</v>
      </c>
      <c r="C22" s="27">
        <v>5.1120000000000001</v>
      </c>
      <c r="D22" s="22">
        <v>10120</v>
      </c>
      <c r="E22" s="22">
        <v>1.18</v>
      </c>
      <c r="F22" s="22">
        <v>2.2100000000000001E-4</v>
      </c>
      <c r="G22" s="27">
        <v>1</v>
      </c>
      <c r="H22" s="22">
        <v>5.9500000000000004E-4</v>
      </c>
      <c r="I22" s="27">
        <v>0.83709999999999996</v>
      </c>
      <c r="J22" s="22">
        <v>2.823E-3</v>
      </c>
      <c r="K22" s="44"/>
      <c r="L22" s="17"/>
    </row>
    <row r="23" spans="1:21" x14ac:dyDescent="0.25">
      <c r="A23" s="54"/>
      <c r="B23" s="24" t="s">
        <v>10</v>
      </c>
      <c r="C23" s="22">
        <v>5.4649999999999997E-2</v>
      </c>
      <c r="D23" s="22">
        <v>1638</v>
      </c>
      <c r="E23" s="22">
        <v>0.50249999999999995</v>
      </c>
      <c r="F23" s="22">
        <v>9.7369999999999998E-5</v>
      </c>
      <c r="G23" s="27">
        <v>3.6700000000000003E-2</v>
      </c>
      <c r="H23" s="22">
        <v>1.0069999999999999E-4</v>
      </c>
      <c r="I23" s="27">
        <v>1.7840000000000002E-2</v>
      </c>
      <c r="J23" s="21"/>
      <c r="K23" s="44"/>
      <c r="L23" s="17"/>
    </row>
    <row r="24" spans="1:21" x14ac:dyDescent="0.25">
      <c r="A24" s="54"/>
      <c r="B24" s="23" t="s">
        <v>30</v>
      </c>
      <c r="C24" s="27">
        <v>5.4930000000000003</v>
      </c>
      <c r="D24" s="22">
        <v>33730</v>
      </c>
      <c r="E24" s="22">
        <v>2042</v>
      </c>
      <c r="F24" s="22">
        <v>5.2030000000000002E-4</v>
      </c>
      <c r="G24" s="27">
        <v>0.63549999999999995</v>
      </c>
      <c r="H24" s="22">
        <v>7.8339999999999996E-4</v>
      </c>
      <c r="I24" s="27">
        <v>0.90249999999999997</v>
      </c>
      <c r="J24" s="22">
        <v>1.5380000000000001E-3</v>
      </c>
      <c r="K24" s="44"/>
      <c r="L24" s="17" t="s">
        <v>15</v>
      </c>
      <c r="M24" s="53">
        <f>AVERAGE(C20,C22,C24)</f>
        <v>5.2603333333333335</v>
      </c>
      <c r="N24" s="53">
        <f t="shared" ref="N24:O24" si="12">AVERAGE(D20,D22,D24)</f>
        <v>18300</v>
      </c>
      <c r="O24" s="53">
        <f t="shared" si="12"/>
        <v>3656.06</v>
      </c>
      <c r="P24" s="53">
        <f>AVERAGE((D20+E20),(D22+E22),(D24+E24))</f>
        <v>21956.059999999998</v>
      </c>
      <c r="Q24" s="59">
        <f>AVERAGE(F20,F22,F24)</f>
        <v>5.6606666666666669E-4</v>
      </c>
      <c r="R24" s="53">
        <f t="shared" ref="R24:U24" si="13">AVERAGE(G20,G22,G24)</f>
        <v>0.86036666666666672</v>
      </c>
      <c r="S24" s="59">
        <f t="shared" si="13"/>
        <v>7.4363333333333332E-4</v>
      </c>
      <c r="T24" s="53">
        <f t="shared" si="13"/>
        <v>0.88046666666666662</v>
      </c>
      <c r="U24" s="59">
        <f t="shared" si="13"/>
        <v>2.0256666666666665E-3</v>
      </c>
    </row>
    <row r="25" spans="1:21" ht="15.75" thickBot="1" x14ac:dyDescent="0.3">
      <c r="A25" s="54"/>
      <c r="B25" s="31" t="s">
        <v>10</v>
      </c>
      <c r="C25" s="36">
        <v>3.6499999999999998E-2</v>
      </c>
      <c r="D25" s="36">
        <v>368100</v>
      </c>
      <c r="E25" s="36">
        <v>1400</v>
      </c>
      <c r="F25" s="36">
        <v>1.383E-4</v>
      </c>
      <c r="G25" s="37">
        <v>0.60770000000000002</v>
      </c>
      <c r="H25" s="36">
        <v>2.9430000000000001E-5</v>
      </c>
      <c r="I25" s="37">
        <v>7.3720000000000001E-3</v>
      </c>
      <c r="J25" s="40"/>
      <c r="K25" s="45"/>
      <c r="L25" s="17" t="s">
        <v>16</v>
      </c>
      <c r="M25" s="53">
        <f>STDEV(C20,C22,C24)</f>
        <v>0.20402042381421862</v>
      </c>
      <c r="N25" s="53">
        <f t="shared" ref="N25:O25" si="14">STDEV(D20,D22,D24)</f>
        <v>13370.86010696395</v>
      </c>
      <c r="O25" s="53">
        <f t="shared" si="14"/>
        <v>4675.7387770062605</v>
      </c>
      <c r="P25" s="53">
        <f>STDEV((D20+E20),(D22+E22),(D24+E24))</f>
        <v>12939.651877496561</v>
      </c>
      <c r="Q25" s="59">
        <f>STDEV(F20,F22,F24)</f>
        <v>3.7007856373118036E-4</v>
      </c>
      <c r="R25" s="53">
        <f t="shared" ref="R25:U25" si="15">STDEV(G20,G22,G24)</f>
        <v>0.19663062664125644</v>
      </c>
      <c r="S25" s="59">
        <f t="shared" si="15"/>
        <v>1.3327641701866584E-4</v>
      </c>
      <c r="T25" s="53">
        <f t="shared" si="15"/>
        <v>3.7558265845660868E-2</v>
      </c>
      <c r="U25" s="59">
        <f t="shared" si="15"/>
        <v>6.9622290491862823E-4</v>
      </c>
    </row>
    <row r="26" spans="1:21" x14ac:dyDescent="0.25">
      <c r="A26" s="54">
        <v>14</v>
      </c>
      <c r="B26" s="34" t="s">
        <v>25</v>
      </c>
      <c r="C26" s="39">
        <v>7.06</v>
      </c>
      <c r="D26" s="35">
        <v>4420</v>
      </c>
      <c r="E26" s="35">
        <v>2107</v>
      </c>
      <c r="F26" s="35">
        <v>7.5500000000000003E-4</v>
      </c>
      <c r="G26" s="38">
        <v>0.99929999999999997</v>
      </c>
      <c r="H26" s="35">
        <v>1.7639999999999999E-3</v>
      </c>
      <c r="I26" s="38">
        <v>0.88429999999999997</v>
      </c>
      <c r="J26" s="35">
        <v>1.5399999999999999E-3</v>
      </c>
      <c r="K26" s="44"/>
      <c r="L26" s="17"/>
    </row>
    <row r="27" spans="1:21" x14ac:dyDescent="0.25">
      <c r="A27" s="54"/>
      <c r="B27" s="24" t="s">
        <v>10</v>
      </c>
      <c r="C27" s="22">
        <v>4.3619999999999999E-2</v>
      </c>
      <c r="D27" s="22">
        <v>7788</v>
      </c>
      <c r="E27" s="21">
        <v>935.3</v>
      </c>
      <c r="F27" s="22">
        <v>3.0410000000000002E-4</v>
      </c>
      <c r="G27" s="27">
        <v>0.56230000000000002</v>
      </c>
      <c r="H27" s="22">
        <v>5.3480000000000003E-5</v>
      </c>
      <c r="I27" s="27">
        <v>7.4440000000000001E-3</v>
      </c>
      <c r="J27" s="21"/>
      <c r="K27" s="44"/>
      <c r="L27" s="17"/>
    </row>
    <row r="28" spans="1:21" x14ac:dyDescent="0.25">
      <c r="A28" s="54"/>
      <c r="B28" s="23" t="s">
        <v>26</v>
      </c>
      <c r="C28" s="21">
        <v>3.47</v>
      </c>
      <c r="D28" s="22">
        <v>15760</v>
      </c>
      <c r="E28" s="22">
        <v>4.718</v>
      </c>
      <c r="F28" s="22">
        <v>1.774E-3</v>
      </c>
      <c r="G28" s="27">
        <v>0.89680000000000004</v>
      </c>
      <c r="H28" s="22">
        <v>6.4559999999999997E-4</v>
      </c>
      <c r="I28" s="27">
        <v>0.3155</v>
      </c>
      <c r="J28" s="22">
        <v>9.6000000000000002E-4</v>
      </c>
      <c r="K28" s="44"/>
      <c r="L28" s="17"/>
    </row>
    <row r="29" spans="1:21" x14ac:dyDescent="0.25">
      <c r="A29" s="54"/>
      <c r="B29" s="24" t="s">
        <v>10</v>
      </c>
      <c r="C29" s="22">
        <v>3.8069999999999999</v>
      </c>
      <c r="D29" s="22">
        <v>68820</v>
      </c>
      <c r="E29" s="21">
        <v>3.9420000000000002</v>
      </c>
      <c r="F29" s="22">
        <v>8.3449999999999996E-5</v>
      </c>
      <c r="G29" s="27">
        <v>9.5490000000000002E-3</v>
      </c>
      <c r="H29" s="22">
        <v>2.5930000000000001E-4</v>
      </c>
      <c r="I29" s="27">
        <v>0.14729999999999999</v>
      </c>
      <c r="J29" s="21"/>
      <c r="K29" s="44"/>
      <c r="L29" s="17"/>
    </row>
    <row r="30" spans="1:21" x14ac:dyDescent="0.25">
      <c r="A30" s="54"/>
      <c r="B30" s="23" t="s">
        <v>27</v>
      </c>
      <c r="C30" s="21">
        <v>8.1579999999999995</v>
      </c>
      <c r="D30" s="22">
        <v>2587</v>
      </c>
      <c r="E30" s="22">
        <v>707.3</v>
      </c>
      <c r="F30" s="22">
        <v>1.905E-3</v>
      </c>
      <c r="G30" s="27">
        <v>0.98450000000000004</v>
      </c>
      <c r="H30" s="22">
        <v>1.789E-3</v>
      </c>
      <c r="I30" s="27">
        <v>0.87319999999999998</v>
      </c>
      <c r="J30" s="22">
        <v>9.3199999999999999E-4</v>
      </c>
      <c r="K30" s="44"/>
      <c r="L30" s="17" t="s">
        <v>15</v>
      </c>
      <c r="M30" s="53">
        <f>AVERAGE(C26,C28,C30)</f>
        <v>6.2293333333333329</v>
      </c>
      <c r="N30" s="53">
        <f t="shared" ref="N30:O30" si="16">AVERAGE(D26,D28,D30)</f>
        <v>7589</v>
      </c>
      <c r="O30" s="53">
        <f t="shared" si="16"/>
        <v>939.67266666666671</v>
      </c>
      <c r="P30" s="53">
        <f>AVERAGE((D26+E26),(D28+E28),(D30+E30))</f>
        <v>8528.6726666666673</v>
      </c>
      <c r="Q30" s="59">
        <f>AVERAGE(F26,F28,F30)</f>
        <v>1.4780000000000001E-3</v>
      </c>
      <c r="R30" s="53">
        <f t="shared" ref="R30:U30" si="17">AVERAGE(G26,G28,G30)</f>
        <v>0.96020000000000005</v>
      </c>
      <c r="S30" s="59">
        <f t="shared" si="17"/>
        <v>1.3995333333333335E-3</v>
      </c>
      <c r="T30" s="53">
        <f t="shared" si="17"/>
        <v>0.69099999999999995</v>
      </c>
      <c r="U30" s="59">
        <f t="shared" si="17"/>
        <v>1.1440000000000001E-3</v>
      </c>
    </row>
    <row r="31" spans="1:21" ht="15.75" thickBot="1" x14ac:dyDescent="0.3">
      <c r="A31" s="54"/>
      <c r="B31" s="31" t="s">
        <v>10</v>
      </c>
      <c r="C31" s="36">
        <v>5.0540000000000002E-2</v>
      </c>
      <c r="D31" s="36">
        <v>2446</v>
      </c>
      <c r="E31" s="40">
        <v>126.8</v>
      </c>
      <c r="F31" s="36">
        <v>1.9709999999999999E-4</v>
      </c>
      <c r="G31" s="37">
        <v>0.2056</v>
      </c>
      <c r="H31" s="36">
        <v>6.0869999999999998E-5</v>
      </c>
      <c r="I31" s="37">
        <v>8.2780000000000006E-3</v>
      </c>
      <c r="J31" s="40"/>
      <c r="K31" s="45"/>
      <c r="L31" s="17" t="s">
        <v>16</v>
      </c>
      <c r="M31" s="53">
        <f>STDEV(C26,C28,C30)</f>
        <v>2.4519056534323114</v>
      </c>
      <c r="N31" s="53">
        <f t="shared" ref="N31:O31" si="18">STDEV(D26,D28,D30)</f>
        <v>7135.3978865932904</v>
      </c>
      <c r="O31" s="53">
        <f t="shared" si="18"/>
        <v>1070.2313740688662</v>
      </c>
      <c r="P31" s="53">
        <f>STDEV((D26+E26),(D28+E28),(D30+E30))</f>
        <v>6471.6961742684853</v>
      </c>
      <c r="Q31" s="59">
        <f>STDEV(F26,F28,F30)</f>
        <v>6.2955301603598085E-4</v>
      </c>
      <c r="R31" s="53">
        <f t="shared" ref="R31:U31" si="19">STDEV(G26,G28,G30)</f>
        <v>5.5402436769514E-2</v>
      </c>
      <c r="S31" s="59">
        <f t="shared" si="19"/>
        <v>6.5304506225323641E-4</v>
      </c>
      <c r="T31" s="53">
        <f t="shared" si="19"/>
        <v>0.32523989607672682</v>
      </c>
      <c r="U31" s="59">
        <f t="shared" si="19"/>
        <v>3.4323170016768549E-4</v>
      </c>
    </row>
    <row r="32" spans="1:21" x14ac:dyDescent="0.25">
      <c r="A32" s="54"/>
      <c r="B32" s="28" t="s">
        <v>28</v>
      </c>
      <c r="C32" s="39">
        <v>7.7770000000000001</v>
      </c>
      <c r="D32" s="35">
        <v>1623</v>
      </c>
      <c r="E32" s="35">
        <v>0.30620000000000003</v>
      </c>
      <c r="F32" s="35">
        <v>4.9859999999999998E-4</v>
      </c>
      <c r="G32" s="38">
        <v>0.91900000000000004</v>
      </c>
      <c r="H32" s="35">
        <v>1.9530000000000001E-3</v>
      </c>
      <c r="I32" s="38">
        <v>0.72050000000000003</v>
      </c>
      <c r="J32" s="35">
        <v>4.2310000000000004E-3</v>
      </c>
    </row>
    <row r="33" spans="1:21" x14ac:dyDescent="0.25">
      <c r="A33" s="54"/>
      <c r="B33" s="24" t="s">
        <v>10</v>
      </c>
      <c r="C33" s="22">
        <v>0.1275</v>
      </c>
      <c r="D33" s="22">
        <v>245.4</v>
      </c>
      <c r="E33" s="22">
        <v>0.66869999999999996</v>
      </c>
      <c r="F33" s="22">
        <v>1.4909999999999999E-3</v>
      </c>
      <c r="G33" s="27">
        <v>0.21870000000000001</v>
      </c>
      <c r="H33" s="22">
        <v>1.4369999999999999E-3</v>
      </c>
      <c r="I33" s="27">
        <v>0.1167</v>
      </c>
      <c r="J33" s="21"/>
    </row>
    <row r="34" spans="1:21" x14ac:dyDescent="0.25">
      <c r="A34" s="54"/>
      <c r="B34" s="23" t="s">
        <v>29</v>
      </c>
      <c r="C34" s="21">
        <v>8.1020000000000003</v>
      </c>
      <c r="D34" s="22">
        <v>3303</v>
      </c>
      <c r="E34" s="22">
        <v>927.5</v>
      </c>
      <c r="F34" s="22">
        <v>7.9679999999999996E-4</v>
      </c>
      <c r="G34" s="27">
        <v>0.9173</v>
      </c>
      <c r="H34" s="22">
        <v>1.5319999999999999E-3</v>
      </c>
      <c r="I34" s="27">
        <v>0.8871</v>
      </c>
      <c r="J34" s="22">
        <v>1.621E-3</v>
      </c>
    </row>
    <row r="35" spans="1:21" x14ac:dyDescent="0.25">
      <c r="A35" s="54"/>
      <c r="B35" s="24" t="s">
        <v>10</v>
      </c>
      <c r="C35" s="22">
        <v>5.0819999999999997E-2</v>
      </c>
      <c r="D35" s="22">
        <v>2193</v>
      </c>
      <c r="E35" s="22">
        <v>320.5</v>
      </c>
      <c r="F35" s="22">
        <v>1.003E-4</v>
      </c>
      <c r="G35" s="27">
        <v>0.2283</v>
      </c>
      <c r="H35" s="22">
        <v>6.3100000000000002E-5</v>
      </c>
      <c r="I35" s="27">
        <v>9.3930000000000003E-3</v>
      </c>
      <c r="J35" s="21"/>
    </row>
    <row r="36" spans="1:21" x14ac:dyDescent="0.25">
      <c r="A36" s="54"/>
      <c r="B36" s="23" t="s">
        <v>30</v>
      </c>
      <c r="C36" s="21">
        <v>8.4420000000000002</v>
      </c>
      <c r="D36" s="22">
        <v>5669</v>
      </c>
      <c r="E36" s="22">
        <v>385.4</v>
      </c>
      <c r="F36" s="22">
        <v>9.2440000000000003E-4</v>
      </c>
      <c r="G36" s="27">
        <v>0.66249999999999998</v>
      </c>
      <c r="H36" s="22">
        <v>1.6360000000000001E-3</v>
      </c>
      <c r="I36" s="27">
        <v>0.88260000000000005</v>
      </c>
      <c r="J36" s="22">
        <v>1.073E-3</v>
      </c>
      <c r="L36" s="17" t="s">
        <v>15</v>
      </c>
      <c r="M36" s="53">
        <f>AVERAGE(C32,C34,C36)</f>
        <v>8.1070000000000011</v>
      </c>
      <c r="N36" s="53">
        <f t="shared" ref="N36:O36" si="20">AVERAGE(D32,D34,D36)</f>
        <v>3531.6666666666665</v>
      </c>
      <c r="O36" s="53">
        <f t="shared" si="20"/>
        <v>437.73540000000003</v>
      </c>
      <c r="P36" s="53">
        <f>AVERAGE((D32+E32),(D34+E34),(D36+E36))</f>
        <v>3969.402066666667</v>
      </c>
      <c r="Q36" s="59">
        <f>AVERAGE(F32,F34,F36)</f>
        <v>7.3993333333333339E-4</v>
      </c>
      <c r="R36" s="53">
        <f t="shared" ref="R36:U36" si="21">AVERAGE(G32,G34,G36)</f>
        <v>0.83293333333333341</v>
      </c>
      <c r="S36" s="59">
        <f t="shared" si="21"/>
        <v>1.7070000000000002E-3</v>
      </c>
      <c r="T36" s="53">
        <f t="shared" si="21"/>
        <v>0.83006666666666673</v>
      </c>
      <c r="U36" s="59">
        <f t="shared" si="21"/>
        <v>2.3083333333333337E-3</v>
      </c>
    </row>
    <row r="37" spans="1:21" ht="15.75" thickBot="1" x14ac:dyDescent="0.3">
      <c r="A37" s="54"/>
      <c r="B37" s="31" t="s">
        <v>10</v>
      </c>
      <c r="C37" s="36">
        <v>5.4989999999999997E-2</v>
      </c>
      <c r="D37" s="36">
        <v>8154</v>
      </c>
      <c r="E37" s="36">
        <v>316.10000000000002</v>
      </c>
      <c r="F37" s="36">
        <v>1.1909999999999999E-4</v>
      </c>
      <c r="G37" s="37">
        <v>0.21909999999999999</v>
      </c>
      <c r="H37" s="36">
        <v>1.45E-4</v>
      </c>
      <c r="I37" s="37">
        <v>1.72E-2</v>
      </c>
      <c r="J37" s="40"/>
      <c r="K37" s="46"/>
      <c r="L37" s="17" t="s">
        <v>16</v>
      </c>
      <c r="M37" s="53">
        <f>STDEV(C32,C34,C36)</f>
        <v>0.33252819429335612</v>
      </c>
      <c r="N37" s="53">
        <f t="shared" ref="N37:O37" si="22">STDEV(D32,D34,D36)</f>
        <v>2032.6695091266884</v>
      </c>
      <c r="O37" s="53">
        <f t="shared" si="22"/>
        <v>465.80718249022306</v>
      </c>
      <c r="P37" s="53">
        <f>STDEV((D32+E32),(D34+E34),(D36+E36))</f>
        <v>2227.0557164545316</v>
      </c>
      <c r="Q37" s="59">
        <f>STDEV(F32,F34,F36)</f>
        <v>2.1852179143813858E-4</v>
      </c>
      <c r="R37" s="53">
        <f t="shared" ref="R37:U37" si="23">STDEV(G32,G34,G36)</f>
        <v>0.1476020437979545</v>
      </c>
      <c r="S37" s="59">
        <f t="shared" si="23"/>
        <v>2.1929660280086425E-4</v>
      </c>
      <c r="T37" s="53">
        <f t="shared" si="23"/>
        <v>9.4914189315050954E-2</v>
      </c>
      <c r="U37" s="59">
        <f t="shared" si="23"/>
        <v>1.6874718763088569E-3</v>
      </c>
    </row>
    <row r="38" spans="1:21" x14ac:dyDescent="0.25">
      <c r="A38" s="54">
        <v>21</v>
      </c>
      <c r="B38" s="34" t="s">
        <v>25</v>
      </c>
      <c r="C38" s="39">
        <v>8.6319999999999997</v>
      </c>
      <c r="D38" s="35">
        <v>7162</v>
      </c>
      <c r="E38" s="35">
        <v>1054</v>
      </c>
      <c r="F38" s="35">
        <v>6.853E-10</v>
      </c>
      <c r="G38" s="38">
        <v>0.34079999999999999</v>
      </c>
      <c r="H38" s="35">
        <v>1.964E-3</v>
      </c>
      <c r="I38" s="38">
        <v>0.88900000000000001</v>
      </c>
      <c r="J38" s="35">
        <v>6.8610000000000003E-4</v>
      </c>
    </row>
    <row r="39" spans="1:21" x14ac:dyDescent="0.25">
      <c r="A39" s="54"/>
      <c r="B39" s="24" t="s">
        <v>10</v>
      </c>
      <c r="C39" s="22">
        <v>5.5079999999999997E-2</v>
      </c>
      <c r="D39" s="22">
        <v>216500000000</v>
      </c>
      <c r="E39" s="22">
        <v>216500000000</v>
      </c>
      <c r="F39" s="22">
        <v>4.1430000000000002E-2</v>
      </c>
      <c r="G39" s="27">
        <v>591400</v>
      </c>
      <c r="H39" s="22">
        <v>3.2650000000000002E-4</v>
      </c>
      <c r="I39" s="27">
        <v>2.6349999999999998E-2</v>
      </c>
      <c r="J39" s="21"/>
    </row>
    <row r="40" spans="1:21" x14ac:dyDescent="0.25">
      <c r="A40" s="54"/>
      <c r="B40" s="23" t="s">
        <v>26</v>
      </c>
      <c r="C40" s="21">
        <v>9.5719999999999992</v>
      </c>
      <c r="D40" s="22">
        <v>4045</v>
      </c>
      <c r="E40" s="22">
        <v>41.58</v>
      </c>
      <c r="F40" s="22">
        <v>1.119E-4</v>
      </c>
      <c r="G40" s="27">
        <v>1</v>
      </c>
      <c r="H40" s="22">
        <v>2.0920000000000001E-3</v>
      </c>
      <c r="I40" s="27">
        <v>0.86939999999999995</v>
      </c>
      <c r="J40" s="22">
        <v>4.2779999999999999E-4</v>
      </c>
    </row>
    <row r="41" spans="1:21" x14ac:dyDescent="0.25">
      <c r="A41" s="54"/>
      <c r="B41" s="24" t="s">
        <v>10</v>
      </c>
      <c r="C41" s="22">
        <v>6.3519999999999993E-2</v>
      </c>
      <c r="D41" s="22">
        <v>829.8</v>
      </c>
      <c r="E41" s="22">
        <v>108.8</v>
      </c>
      <c r="F41" s="22">
        <v>2.8130000000000001E-4</v>
      </c>
      <c r="G41" s="27">
        <v>0.34670000000000001</v>
      </c>
      <c r="H41" s="22">
        <v>3.0610000000000001E-4</v>
      </c>
      <c r="I41" s="27">
        <v>1.436E-2</v>
      </c>
      <c r="J41" s="21"/>
    </row>
    <row r="42" spans="1:21" x14ac:dyDescent="0.25">
      <c r="A42" s="54"/>
      <c r="B42" s="23" t="s">
        <v>27</v>
      </c>
      <c r="C42" s="21">
        <v>9.8859999999999992</v>
      </c>
      <c r="D42" s="22">
        <v>9618</v>
      </c>
      <c r="E42" s="22">
        <v>1380</v>
      </c>
      <c r="F42" s="22">
        <v>7.3030000000000002E-4</v>
      </c>
      <c r="G42" s="27">
        <v>0.88290000000000002</v>
      </c>
      <c r="H42" s="22">
        <v>2.0960000000000002E-3</v>
      </c>
      <c r="I42" s="27">
        <v>0.87019999999999997</v>
      </c>
      <c r="J42" s="22">
        <v>4.2700000000000002E-4</v>
      </c>
      <c r="K42" s="47"/>
      <c r="L42" s="17" t="s">
        <v>15</v>
      </c>
      <c r="M42" s="53">
        <f>AVERAGE(C38,C40,C42)</f>
        <v>9.3633333333333333</v>
      </c>
      <c r="N42" s="53">
        <f t="shared" ref="N42:O42" si="24">AVERAGE(D38,D40,D42)</f>
        <v>6941.666666666667</v>
      </c>
      <c r="O42" s="53">
        <f t="shared" si="24"/>
        <v>825.19333333333327</v>
      </c>
      <c r="P42" s="53">
        <f>AVERAGE((D38+E38),(D40+E40),(D42+E42))</f>
        <v>7766.8600000000006</v>
      </c>
      <c r="Q42" s="59">
        <f>AVERAGE(F38,F40,F42)</f>
        <v>2.8073356176666668E-4</v>
      </c>
      <c r="R42" s="53">
        <f t="shared" ref="R42:U42" si="25">AVERAGE(G38,G40,G42)</f>
        <v>0.7412333333333333</v>
      </c>
      <c r="S42" s="59">
        <f t="shared" si="25"/>
        <v>2.0506666666666672E-3</v>
      </c>
      <c r="T42" s="53">
        <f t="shared" si="25"/>
        <v>0.87619999999999998</v>
      </c>
      <c r="U42" s="59">
        <f t="shared" si="25"/>
        <v>5.1363333333333337E-4</v>
      </c>
    </row>
    <row r="43" spans="1:21" ht="15.75" thickBot="1" x14ac:dyDescent="0.3">
      <c r="A43" s="54"/>
      <c r="B43" s="31" t="s">
        <v>10</v>
      </c>
      <c r="C43" s="36">
        <v>6.0789999999999997E-2</v>
      </c>
      <c r="D43" s="36">
        <v>30340</v>
      </c>
      <c r="E43" s="36">
        <v>872.2</v>
      </c>
      <c r="F43" s="36">
        <v>1.3320000000000001E-4</v>
      </c>
      <c r="G43" s="37">
        <v>0.49280000000000002</v>
      </c>
      <c r="H43" s="36">
        <v>9.1990000000000005E-5</v>
      </c>
      <c r="I43" s="37">
        <v>1.0659999999999999E-2</v>
      </c>
      <c r="J43" s="40"/>
      <c r="K43" s="48"/>
      <c r="L43" s="17" t="s">
        <v>16</v>
      </c>
      <c r="M43" s="53">
        <f>STDEV(C38,C40,C42)</f>
        <v>0.65252228569860582</v>
      </c>
      <c r="N43" s="53">
        <f t="shared" ref="N43:O43" si="26">STDEV(D38,D40,D42)</f>
        <v>2793.0256592686951</v>
      </c>
      <c r="O43" s="53">
        <f t="shared" si="26"/>
        <v>697.93007682240875</v>
      </c>
      <c r="P43" s="53">
        <f>STDEV((D38+E38),(D40+E40),(D42+E42))</f>
        <v>3477.5316905529403</v>
      </c>
      <c r="Q43" s="59">
        <f>STDEV(F38,F40,F42)</f>
        <v>3.9333554498282577E-4</v>
      </c>
      <c r="R43" s="53">
        <f t="shared" ref="R43:U43" si="27">STDEV(G38,G40,G42)</f>
        <v>0.35169339392904919</v>
      </c>
      <c r="S43" s="59">
        <f t="shared" si="27"/>
        <v>7.5082177201605871E-5</v>
      </c>
      <c r="T43" s="53">
        <f t="shared" si="27"/>
        <v>1.1092339699089668E-2</v>
      </c>
      <c r="U43" s="59">
        <f t="shared" si="27"/>
        <v>1.4936105025518983E-4</v>
      </c>
    </row>
    <row r="44" spans="1:21" x14ac:dyDescent="0.25">
      <c r="A44" s="54"/>
      <c r="B44" s="28" t="s">
        <v>28</v>
      </c>
      <c r="C44" s="39">
        <v>9.7959999999999994</v>
      </c>
      <c r="D44" s="35">
        <v>7628</v>
      </c>
      <c r="E44" s="35">
        <v>331.9</v>
      </c>
      <c r="F44" s="35">
        <v>1.1000000000000001E-3</v>
      </c>
      <c r="G44" s="38">
        <v>0.75439999999999996</v>
      </c>
      <c r="H44" s="35">
        <v>1.794E-3</v>
      </c>
      <c r="I44" s="38">
        <v>0.876</v>
      </c>
      <c r="J44" s="35">
        <v>3.7530000000000002E-4</v>
      </c>
    </row>
    <row r="45" spans="1:21" x14ac:dyDescent="0.25">
      <c r="A45" s="54"/>
      <c r="B45" s="24" t="s">
        <v>10</v>
      </c>
      <c r="C45" s="22">
        <v>6.2710000000000002E-2</v>
      </c>
      <c r="D45" s="22">
        <v>11320</v>
      </c>
      <c r="E45" s="22">
        <v>166.1</v>
      </c>
      <c r="F45" s="22">
        <v>1.539E-4</v>
      </c>
      <c r="G45" s="27">
        <v>0.15090000000000001</v>
      </c>
      <c r="H45" s="22">
        <v>1.4449999999999999E-4</v>
      </c>
      <c r="I45" s="27">
        <v>1.66E-2</v>
      </c>
      <c r="J45" s="21"/>
    </row>
    <row r="46" spans="1:21" x14ac:dyDescent="0.25">
      <c r="A46" s="54"/>
      <c r="B46" s="23" t="s">
        <v>29</v>
      </c>
      <c r="C46" s="21">
        <v>9.9109999999999996</v>
      </c>
      <c r="D46" s="22">
        <v>268100</v>
      </c>
      <c r="E46" s="22">
        <v>1346</v>
      </c>
      <c r="F46" s="22">
        <v>4.6779999999999999E-4</v>
      </c>
      <c r="G46" s="27">
        <v>0.67669999999999997</v>
      </c>
      <c r="H46" s="22">
        <v>1.6609999999999999E-3</v>
      </c>
      <c r="I46" s="27">
        <v>0.89300000000000002</v>
      </c>
      <c r="J46" s="22">
        <v>5.5110000000000001E-4</v>
      </c>
    </row>
    <row r="47" spans="1:21" x14ac:dyDescent="0.25">
      <c r="A47" s="54"/>
      <c r="B47" s="24" t="s">
        <v>10</v>
      </c>
      <c r="C47" s="22">
        <v>6.2089999999999999E-2</v>
      </c>
      <c r="D47" s="22">
        <v>22270000</v>
      </c>
      <c r="E47" s="22">
        <v>1921</v>
      </c>
      <c r="F47" s="22">
        <v>1.156E-4</v>
      </c>
      <c r="G47" s="27">
        <v>0.65359999999999996</v>
      </c>
      <c r="H47" s="22">
        <v>1.059E-4</v>
      </c>
      <c r="I47" s="27">
        <v>1.3769999999999999E-2</v>
      </c>
      <c r="J47" s="21"/>
    </row>
    <row r="48" spans="1:21" x14ac:dyDescent="0.25">
      <c r="A48" s="54"/>
      <c r="B48" s="23" t="s">
        <v>30</v>
      </c>
      <c r="C48" s="21">
        <v>10.35</v>
      </c>
      <c r="D48" s="22">
        <v>9632</v>
      </c>
      <c r="E48" s="22">
        <v>571.5</v>
      </c>
      <c r="F48" s="22">
        <v>4.8050000000000002E-4</v>
      </c>
      <c r="G48" s="27">
        <v>0.85199999999999998</v>
      </c>
      <c r="H48" s="22">
        <v>1.843E-3</v>
      </c>
      <c r="I48" s="27">
        <v>0.87870000000000004</v>
      </c>
      <c r="J48" s="22">
        <v>3.5270000000000001E-4</v>
      </c>
      <c r="L48" s="17" t="s">
        <v>15</v>
      </c>
      <c r="M48" s="53">
        <f>AVERAGE(C44,C46,C48)</f>
        <v>10.019</v>
      </c>
      <c r="N48" s="53">
        <f t="shared" ref="N48:O48" si="28">AVERAGE(D44,D46,D48)</f>
        <v>95120</v>
      </c>
      <c r="O48" s="53">
        <f t="shared" si="28"/>
        <v>749.80000000000007</v>
      </c>
      <c r="P48" s="53">
        <f>AVERAGE((D44+E44),(D46+E46),(D48+E48))</f>
        <v>95869.8</v>
      </c>
      <c r="Q48" s="59">
        <f>AVERAGE(F44,F46,F48)</f>
        <v>6.8276666666666676E-4</v>
      </c>
      <c r="R48" s="53">
        <f t="shared" ref="R48:U48" si="29">AVERAGE(G44,G46,G48)</f>
        <v>0.76103333333333323</v>
      </c>
      <c r="S48" s="59">
        <f t="shared" si="29"/>
        <v>1.766E-3</v>
      </c>
      <c r="T48" s="53">
        <f t="shared" si="29"/>
        <v>0.88256666666666683</v>
      </c>
      <c r="U48" s="59">
        <f t="shared" si="29"/>
        <v>4.2636666666666666E-4</v>
      </c>
    </row>
    <row r="49" spans="1:21" ht="15.75" thickBot="1" x14ac:dyDescent="0.3">
      <c r="A49" s="54"/>
      <c r="B49" s="31" t="s">
        <v>10</v>
      </c>
      <c r="C49" s="36">
        <v>6.59E-2</v>
      </c>
      <c r="D49" s="36">
        <v>9784</v>
      </c>
      <c r="E49" s="36">
        <v>439.7</v>
      </c>
      <c r="F49" s="36">
        <v>1.583E-4</v>
      </c>
      <c r="G49" s="37">
        <v>0.18809999999999999</v>
      </c>
      <c r="H49" s="36">
        <v>1.47E-4</v>
      </c>
      <c r="I49" s="37">
        <v>1.6820000000000002E-2</v>
      </c>
      <c r="J49" s="40"/>
      <c r="K49" s="48"/>
      <c r="L49" s="17" t="s">
        <v>16</v>
      </c>
      <c r="M49" s="53">
        <f>STDEV(C44,C46,C48)</f>
        <v>0.29236449852880575</v>
      </c>
      <c r="N49" s="53">
        <f t="shared" ref="N49:O49" si="30">STDEV(D44,D46,D48)</f>
        <v>149808.42534383707</v>
      </c>
      <c r="O49" s="53">
        <f t="shared" si="30"/>
        <v>530.04044185326075</v>
      </c>
      <c r="P49" s="53">
        <f>STDEV((D44+E44),(D46+E46),(D48+E48))</f>
        <v>150325.58444945421</v>
      </c>
      <c r="Q49" s="59">
        <f>STDEV(F44,F46,F48)</f>
        <v>3.6139045827654796E-4</v>
      </c>
      <c r="R49" s="53">
        <f t="shared" ref="R49:U49" si="31">STDEV(G44,G46,G48)</f>
        <v>8.7838051739171294E-2</v>
      </c>
      <c r="S49" s="59">
        <f t="shared" si="31"/>
        <v>9.4175368329516029E-5</v>
      </c>
      <c r="T49" s="53">
        <f t="shared" si="31"/>
        <v>9.1358269102108838E-3</v>
      </c>
      <c r="U49" s="59">
        <f t="shared" si="31"/>
        <v>1.0861166297103332E-4</v>
      </c>
    </row>
    <row r="50" spans="1:21" x14ac:dyDescent="0.25">
      <c r="A50" s="54">
        <v>28</v>
      </c>
      <c r="B50" s="34" t="s">
        <v>25</v>
      </c>
      <c r="C50" s="39">
        <v>9.2080000000000002</v>
      </c>
      <c r="D50" s="35">
        <v>2453</v>
      </c>
      <c r="E50" s="35">
        <v>1704</v>
      </c>
      <c r="F50" s="35">
        <v>1.9350000000000001E-3</v>
      </c>
      <c r="G50" s="38">
        <v>0.99839999999999995</v>
      </c>
      <c r="H50" s="35">
        <v>1.9949999999999998E-3</v>
      </c>
      <c r="I50" s="38">
        <v>0.88360000000000005</v>
      </c>
      <c r="J50" s="35">
        <v>4.4240000000000002E-4</v>
      </c>
    </row>
    <row r="51" spans="1:21" x14ac:dyDescent="0.25">
      <c r="A51" s="54"/>
      <c r="B51" s="24" t="s">
        <v>10</v>
      </c>
      <c r="C51" s="22">
        <v>5.5489999999999998E-2</v>
      </c>
      <c r="D51" s="22">
        <v>8329</v>
      </c>
      <c r="E51" s="21">
        <v>585.20000000000005</v>
      </c>
      <c r="F51" s="22">
        <v>1.3129999999999999E-3</v>
      </c>
      <c r="G51" s="27">
        <v>0.86760000000000004</v>
      </c>
      <c r="H51" s="22">
        <v>6.0090000000000002E-5</v>
      </c>
      <c r="I51" s="27">
        <v>7.9609999999999993E-3</v>
      </c>
      <c r="J51" s="21"/>
    </row>
    <row r="52" spans="1:21" x14ac:dyDescent="0.25">
      <c r="A52" s="54"/>
      <c r="B52" s="23" t="s">
        <v>26</v>
      </c>
      <c r="C52" s="21">
        <v>10.26</v>
      </c>
      <c r="D52" s="22">
        <v>6259</v>
      </c>
      <c r="E52" s="22">
        <v>2739</v>
      </c>
      <c r="F52" s="22">
        <v>2.9099999999999998E-3</v>
      </c>
      <c r="G52" s="27">
        <v>0.99880000000000002</v>
      </c>
      <c r="H52" s="22">
        <v>2.1519999999999998E-3</v>
      </c>
      <c r="I52" s="27">
        <v>0.874</v>
      </c>
      <c r="J52" s="22">
        <v>4.082E-4</v>
      </c>
    </row>
    <row r="53" spans="1:21" x14ac:dyDescent="0.25">
      <c r="A53" s="54"/>
      <c r="B53" s="24" t="s">
        <v>10</v>
      </c>
      <c r="C53" s="22">
        <v>6.1460000000000001E-2</v>
      </c>
      <c r="D53" s="22">
        <v>255900</v>
      </c>
      <c r="E53" s="22">
        <v>1360</v>
      </c>
      <c r="F53" s="22">
        <v>5.5139999999999998E-3</v>
      </c>
      <c r="G53" s="27">
        <v>3.1160000000000001</v>
      </c>
      <c r="H53" s="22">
        <v>6.1859999999999994E-5</v>
      </c>
      <c r="I53" s="27">
        <v>7.9019999999999993E-3</v>
      </c>
      <c r="J53" s="21"/>
    </row>
    <row r="54" spans="1:21" x14ac:dyDescent="0.25">
      <c r="A54" s="54"/>
      <c r="B54" s="23" t="s">
        <v>27</v>
      </c>
      <c r="C54" s="21">
        <v>10.61</v>
      </c>
      <c r="D54" s="22">
        <v>96540</v>
      </c>
      <c r="E54" s="22">
        <v>1875</v>
      </c>
      <c r="F54" s="22">
        <v>5.4460000000000001E-4</v>
      </c>
      <c r="G54" s="27">
        <v>0.82740000000000002</v>
      </c>
      <c r="H54" s="22">
        <v>2.1020000000000001E-3</v>
      </c>
      <c r="I54" s="27">
        <v>0.8629</v>
      </c>
      <c r="J54" s="22">
        <v>3.1839999999999999E-4</v>
      </c>
      <c r="L54" s="17" t="s">
        <v>15</v>
      </c>
      <c r="M54" s="53">
        <f>AVERAGE(C50,C52,C54)</f>
        <v>10.026</v>
      </c>
      <c r="N54" s="53">
        <f t="shared" ref="N54:O54" si="32">AVERAGE(D50,D52,D54)</f>
        <v>35084</v>
      </c>
      <c r="O54" s="53">
        <f t="shared" si="32"/>
        <v>2106</v>
      </c>
      <c r="P54" s="53">
        <f>AVERAGE((D50+E50),(D52+E52),(D54+E54))</f>
        <v>37190</v>
      </c>
      <c r="Q54" s="59">
        <f>AVERAGE(F50,F52,F54)</f>
        <v>1.7965333333333335E-3</v>
      </c>
      <c r="R54" s="53">
        <f t="shared" ref="R54:U54" si="33">AVERAGE(G50,G52,G54)</f>
        <v>0.94153333333333322</v>
      </c>
      <c r="S54" s="59">
        <f t="shared" si="33"/>
        <v>2.0829999999999998E-3</v>
      </c>
      <c r="T54" s="53">
        <f t="shared" si="33"/>
        <v>0.87349999999999994</v>
      </c>
      <c r="U54" s="59">
        <f t="shared" si="33"/>
        <v>3.8966666666666663E-4</v>
      </c>
    </row>
    <row r="55" spans="1:21" ht="15.75" thickBot="1" x14ac:dyDescent="0.3">
      <c r="A55" s="54"/>
      <c r="B55" s="31" t="s">
        <v>10</v>
      </c>
      <c r="C55" s="36">
        <v>6.5379999999999994E-2</v>
      </c>
      <c r="D55" s="36">
        <v>3309000</v>
      </c>
      <c r="E55" s="36">
        <v>1824</v>
      </c>
      <c r="F55" s="36">
        <v>1.1909999999999999E-4</v>
      </c>
      <c r="G55" s="37">
        <v>0.74460000000000004</v>
      </c>
      <c r="H55" s="36">
        <v>9.857E-5</v>
      </c>
      <c r="I55" s="37">
        <v>1.128E-2</v>
      </c>
      <c r="J55" s="40"/>
      <c r="K55" s="49"/>
      <c r="L55" s="17" t="s">
        <v>16</v>
      </c>
      <c r="M55" s="53">
        <f>STDEV(C50,C52,C54)</f>
        <v>0.72970404959819124</v>
      </c>
      <c r="N55" s="53">
        <f t="shared" ref="N55:O55" si="34">STDEV(D50,D52,D54)</f>
        <v>53256.467785612673</v>
      </c>
      <c r="O55" s="53">
        <f t="shared" si="34"/>
        <v>554.82159294677786</v>
      </c>
      <c r="P55" s="53">
        <f>STDEV((D50+E50),(D52+E52),(D54+E54))</f>
        <v>53077.625125847517</v>
      </c>
      <c r="Q55" s="59">
        <f>STDEV(F50,F52,F54)</f>
        <v>1.1887636658870985E-3</v>
      </c>
      <c r="R55" s="53">
        <f t="shared" ref="R55:U55" si="35">STDEV(G50,G52,G54)</f>
        <v>9.8842568427440852E-2</v>
      </c>
      <c r="S55" s="59">
        <f t="shared" si="35"/>
        <v>8.0205984814102292E-5</v>
      </c>
      <c r="T55" s="53">
        <f t="shared" si="35"/>
        <v>1.0359054010864144E-2</v>
      </c>
      <c r="U55" s="59">
        <f t="shared" si="35"/>
        <v>6.4043839152047528E-5</v>
      </c>
    </row>
    <row r="56" spans="1:21" x14ac:dyDescent="0.25">
      <c r="A56" s="54"/>
      <c r="B56" s="28" t="s">
        <v>28</v>
      </c>
      <c r="C56" s="39">
        <v>10.48</v>
      </c>
      <c r="D56" s="35">
        <v>6651</v>
      </c>
      <c r="E56" s="35">
        <v>291.89999999999998</v>
      </c>
      <c r="F56" s="35">
        <v>2.1800000000000001E-3</v>
      </c>
      <c r="G56" s="38">
        <v>0.68020000000000003</v>
      </c>
      <c r="H56" s="35">
        <v>1.797E-3</v>
      </c>
      <c r="I56" s="38">
        <v>0.86890000000000001</v>
      </c>
      <c r="J56" s="35">
        <v>2.2780000000000001E-4</v>
      </c>
      <c r="K56" s="50"/>
      <c r="L56" s="9"/>
    </row>
    <row r="57" spans="1:21" x14ac:dyDescent="0.25">
      <c r="A57" s="54"/>
      <c r="B57" s="24" t="s">
        <v>10</v>
      </c>
      <c r="C57" s="22">
        <v>6.6869999999999999E-2</v>
      </c>
      <c r="D57" s="22">
        <v>21070</v>
      </c>
      <c r="E57" s="22">
        <v>116.4</v>
      </c>
      <c r="F57" s="22">
        <v>1.8039999999999999E-4</v>
      </c>
      <c r="G57" s="27">
        <v>0.20150000000000001</v>
      </c>
      <c r="H57" s="22">
        <v>1.349E-4</v>
      </c>
      <c r="I57" s="27">
        <v>1.5740000000000001E-2</v>
      </c>
      <c r="J57" s="21"/>
    </row>
    <row r="58" spans="1:21" x14ac:dyDescent="0.25">
      <c r="A58" s="54"/>
      <c r="B58" s="23" t="s">
        <v>29</v>
      </c>
      <c r="C58" s="21">
        <v>10.66</v>
      </c>
      <c r="D58" s="22">
        <v>6153</v>
      </c>
      <c r="E58" s="22">
        <v>2524</v>
      </c>
      <c r="F58" s="22">
        <v>6.9399999999999996E-4</v>
      </c>
      <c r="G58" s="27">
        <v>0.99039999999999995</v>
      </c>
      <c r="H58" s="22">
        <v>1.7179999999999999E-3</v>
      </c>
      <c r="I58" s="27">
        <v>0.87690000000000001</v>
      </c>
      <c r="J58" s="22">
        <v>3.546E-4</v>
      </c>
      <c r="K58" s="50"/>
      <c r="L58" s="9"/>
    </row>
    <row r="59" spans="1:21" x14ac:dyDescent="0.25">
      <c r="A59" s="54"/>
      <c r="B59" s="24" t="s">
        <v>10</v>
      </c>
      <c r="C59" s="22">
        <v>6.5019999999999994E-2</v>
      </c>
      <c r="D59" s="22">
        <v>16170</v>
      </c>
      <c r="E59" s="22">
        <v>1330</v>
      </c>
      <c r="F59" s="22">
        <v>3.1470000000000001E-4</v>
      </c>
      <c r="G59" s="27">
        <v>0.69850000000000001</v>
      </c>
      <c r="H59" s="22">
        <v>5.6490000000000003E-5</v>
      </c>
      <c r="I59" s="27">
        <v>8.4430000000000009E-3</v>
      </c>
      <c r="J59" s="21"/>
      <c r="K59" s="50"/>
      <c r="L59" s="9"/>
    </row>
    <row r="60" spans="1:21" x14ac:dyDescent="0.25">
      <c r="A60" s="54"/>
      <c r="B60" s="23" t="s">
        <v>30</v>
      </c>
      <c r="C60" s="21">
        <v>11.03</v>
      </c>
      <c r="D60" s="22">
        <v>10310</v>
      </c>
      <c r="E60" s="22">
        <v>5916</v>
      </c>
      <c r="F60" s="22">
        <v>2.015E-7</v>
      </c>
      <c r="G60" s="27">
        <v>1.711E-2</v>
      </c>
      <c r="H60" s="22">
        <v>2.1380000000000001E-3</v>
      </c>
      <c r="I60" s="27">
        <v>0.83389999999999997</v>
      </c>
      <c r="J60" s="22">
        <v>7.4489999999999995E-4</v>
      </c>
      <c r="K60" s="50"/>
      <c r="L60" s="17" t="s">
        <v>15</v>
      </c>
      <c r="M60" s="53">
        <f>AVERAGE(C56,C58,C60)</f>
        <v>10.723333333333334</v>
      </c>
      <c r="N60" s="53">
        <f t="shared" ref="N60:O60" si="36">AVERAGE(D56,D58,D60)</f>
        <v>7704.666666666667</v>
      </c>
      <c r="O60" s="53">
        <f t="shared" si="36"/>
        <v>2910.6333333333332</v>
      </c>
      <c r="P60" s="53">
        <f>AVERAGE((D56+E56),(D58+E58),(D60+E60))</f>
        <v>10615.300000000001</v>
      </c>
      <c r="Q60" s="59">
        <f>AVERAGE(F56,F58,F60)</f>
        <v>9.5806716666666663E-4</v>
      </c>
      <c r="R60" s="53">
        <f t="shared" ref="R60:U60" si="37">AVERAGE(G56,G58,G60)</f>
        <v>0.5625699999999999</v>
      </c>
      <c r="S60" s="59">
        <f t="shared" si="37"/>
        <v>1.8843333333333333E-3</v>
      </c>
      <c r="T60" s="53">
        <f t="shared" si="37"/>
        <v>0.8599</v>
      </c>
      <c r="U60" s="59">
        <f t="shared" si="37"/>
        <v>4.4243333333333332E-4</v>
      </c>
    </row>
    <row r="61" spans="1:21" ht="15.75" thickBot="1" x14ac:dyDescent="0.3">
      <c r="A61" s="54"/>
      <c r="B61" s="31" t="s">
        <v>10</v>
      </c>
      <c r="C61" s="36">
        <v>7.0760000000000003E-2</v>
      </c>
      <c r="D61" s="36">
        <v>454200000000</v>
      </c>
      <c r="E61" s="36">
        <v>454200000000</v>
      </c>
      <c r="F61" s="36">
        <v>17.739999999999998</v>
      </c>
      <c r="G61" s="37">
        <v>59280</v>
      </c>
      <c r="H61" s="36">
        <v>1.6799999999999999E-4</v>
      </c>
      <c r="I61" s="37">
        <v>1.5679999999999999E-2</v>
      </c>
      <c r="J61" s="40"/>
      <c r="K61" s="49"/>
      <c r="L61" s="17" t="s">
        <v>16</v>
      </c>
      <c r="M61" s="53">
        <f>STDEV(C56,C58,C60)</f>
        <v>0.28041635710730756</v>
      </c>
      <c r="N61" s="53">
        <f t="shared" ref="N61:O61" si="38">STDEV(D56,D58,D60)</f>
        <v>2269.9828927402359</v>
      </c>
      <c r="O61" s="53">
        <f t="shared" si="38"/>
        <v>2831.9144060746844</v>
      </c>
      <c r="P61" s="53">
        <f>STDEV((D56+E56),(D58+E58),(D60+E60))</f>
        <v>4935.7614984924021</v>
      </c>
      <c r="Q61" s="59">
        <f>STDEV(F56,F58,F60)</f>
        <v>1.1136332325025521E-3</v>
      </c>
      <c r="R61" s="53">
        <f t="shared" ref="R61:U61" si="39">STDEV(G56,G58,G60)</f>
        <v>0.49719308995600497</v>
      </c>
      <c r="S61" s="59">
        <f t="shared" si="39"/>
        <v>2.2320468931752619E-4</v>
      </c>
      <c r="T61" s="53">
        <f t="shared" si="39"/>
        <v>2.2869193252058561E-2</v>
      </c>
      <c r="U61" s="59">
        <f t="shared" si="39"/>
        <v>2.695071860513803E-4</v>
      </c>
    </row>
    <row r="62" spans="1:21" x14ac:dyDescent="0.25">
      <c r="K62" s="50"/>
    </row>
  </sheetData>
  <mergeCells count="5">
    <mergeCell ref="A38:A49"/>
    <mergeCell ref="A50:A61"/>
    <mergeCell ref="A2:A13"/>
    <mergeCell ref="A14:A25"/>
    <mergeCell ref="A26:A3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5" ma:contentTypeDescription="Create a new document." ma:contentTypeScope="" ma:versionID="f08730c42f778f63ca6a804c1b49d8d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c0dc8e7b2eb0e5de721f30a9c77e7e8b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9f59ab-6318-43f7-8784-08f95587e983" xsi:nil="true"/>
  </documentManagement>
</p:properties>
</file>

<file path=customXml/itemProps1.xml><?xml version="1.0" encoding="utf-8"?>
<ds:datastoreItem xmlns:ds="http://schemas.openxmlformats.org/officeDocument/2006/customXml" ds:itemID="{03D80622-AB62-4C49-A5C1-59E1F1ADB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60E793-8C5C-4B80-A002-9D9F62C2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09291D-DA12-42B8-BD9A-D770785BBFD2}">
  <ds:schemaRefs>
    <ds:schemaRef ds:uri="http://schemas.microsoft.com/office/2006/metadata/properties"/>
    <ds:schemaRef ds:uri="http://schemas.microsoft.com/office/infopath/2007/PartnerControls"/>
    <ds:schemaRef ds:uri="c69f59ab-6318-43f7-8784-08f95587e9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ECM_Control</vt:lpstr>
      <vt:lpstr>ECM_Film &amp; double layer_Control</vt:lpstr>
      <vt:lpstr>ECM_Test</vt:lpstr>
      <vt:lpstr>ECM_Film &amp; double layer_Test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2023-02-03T15:52:57Z</dcterms:created>
  <dcterms:modified xsi:type="dcterms:W3CDTF">2023-03-06T20:54:08Z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